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CUENTA PÚBLICA 2023\"/>
    </mc:Choice>
  </mc:AlternateContent>
  <xr:revisionPtr revIDLastSave="0" documentId="13_ncr:1_{EAE5E9DF-2E1D-45C3-9B22-D6CEF741FEE5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ACT!$A$5:$E$324</definedName>
    <definedName name="_xlnm._FilterDatabase" localSheetId="7" hidden="1">EFE!$A$40:$D$64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1" i="59" l="1"/>
  <c r="D203" i="59"/>
  <c r="E203" i="59"/>
  <c r="D196" i="59"/>
  <c r="E196" i="59"/>
  <c r="D191" i="59"/>
  <c r="D190" i="59" l="1"/>
  <c r="E190" i="59"/>
  <c r="C203" i="59"/>
  <c r="C196" i="59"/>
  <c r="C190" i="59" s="1"/>
  <c r="C191" i="59"/>
  <c r="D49" i="62"/>
  <c r="F41" i="65"/>
  <c r="F42" i="65"/>
  <c r="F43" i="65"/>
  <c r="F44" i="65"/>
  <c r="F45" i="65"/>
  <c r="F46" i="65"/>
  <c r="F47" i="65"/>
  <c r="F37" i="65"/>
  <c r="F38" i="65"/>
  <c r="F39" i="65"/>
  <c r="F40" i="65"/>
  <c r="F36" i="65"/>
  <c r="C7" i="64" l="1"/>
  <c r="C37" i="64" s="1"/>
  <c r="C30" i="64"/>
  <c r="D113" i="62" l="1"/>
  <c r="C113" i="62"/>
  <c r="D82" i="62"/>
  <c r="D69" i="62" s="1"/>
  <c r="C82" i="62"/>
  <c r="C83" i="62"/>
  <c r="C17" i="61"/>
  <c r="C122" i="60"/>
  <c r="C123" i="60"/>
  <c r="C227" i="60"/>
  <c r="C270" i="60"/>
  <c r="C260" i="60"/>
  <c r="D83" i="62"/>
  <c r="C69" i="62" l="1"/>
  <c r="D70" i="62"/>
  <c r="C70" i="62"/>
  <c r="C49" i="62"/>
  <c r="D19" i="62" l="1"/>
  <c r="C19" i="62" l="1"/>
  <c r="D8" i="62"/>
  <c r="D36" i="62" s="1"/>
  <c r="C8" i="62"/>
  <c r="C8" i="61"/>
  <c r="C36" i="62" l="1"/>
  <c r="C285" i="60"/>
  <c r="C300" i="60"/>
  <c r="C286" i="60"/>
  <c r="C291" i="60"/>
  <c r="C175" i="60"/>
  <c r="C148" i="60"/>
  <c r="C124" i="60"/>
  <c r="C222" i="60"/>
  <c r="C215" i="60"/>
  <c r="C211" i="60"/>
  <c r="C205" i="60"/>
  <c r="C197" i="60"/>
  <c r="C191" i="60"/>
  <c r="C186" i="60"/>
  <c r="C183" i="60"/>
  <c r="C176" i="60"/>
  <c r="C169" i="60"/>
  <c r="C165" i="60"/>
  <c r="C163" i="60"/>
  <c r="C161" i="60"/>
  <c r="C158" i="60"/>
  <c r="C155" i="60"/>
  <c r="C149" i="60"/>
  <c r="C139" i="60"/>
  <c r="C135" i="60"/>
  <c r="C130" i="60"/>
  <c r="C127" i="60"/>
  <c r="D125" i="60"/>
  <c r="C90" i="60"/>
  <c r="C87" i="60"/>
  <c r="C79" i="60" s="1"/>
  <c r="C49" i="60"/>
  <c r="C8" i="60" s="1"/>
  <c r="D333" i="59"/>
  <c r="D317" i="59"/>
  <c r="D253" i="59"/>
  <c r="D245" i="59"/>
  <c r="D244" i="59" l="1"/>
  <c r="E333" i="59"/>
  <c r="F333" i="59"/>
  <c r="G333" i="59"/>
  <c r="C333" i="59"/>
  <c r="E317" i="59"/>
  <c r="F317" i="59"/>
  <c r="G317" i="59"/>
  <c r="C317" i="59"/>
  <c r="E253" i="59"/>
  <c r="F253" i="59"/>
  <c r="G253" i="59"/>
  <c r="C253" i="59"/>
  <c r="E245" i="59"/>
  <c r="E244" i="59" s="1"/>
  <c r="F245" i="59"/>
  <c r="G245" i="59"/>
  <c r="C245" i="59"/>
  <c r="C244" i="59" s="1"/>
  <c r="F244" i="59" l="1"/>
  <c r="G244" i="59"/>
  <c r="D222" i="59"/>
  <c r="D219" i="59" s="1"/>
  <c r="E222" i="59"/>
  <c r="E219" i="59" s="1"/>
  <c r="C222" i="59"/>
  <c r="C219" i="59" s="1"/>
  <c r="D213" i="59"/>
  <c r="D212" i="59" s="1"/>
  <c r="E213" i="59"/>
  <c r="E212" i="59" s="1"/>
  <c r="C213" i="59"/>
  <c r="C212" i="59" s="1"/>
  <c r="D92" i="59" l="1"/>
  <c r="E92" i="59"/>
  <c r="F92" i="59"/>
  <c r="G92" i="59"/>
  <c r="C92" i="59"/>
  <c r="C31" i="59"/>
  <c r="E25" i="59" l="1"/>
  <c r="F25" i="59"/>
  <c r="G25" i="59"/>
  <c r="C25" i="59"/>
  <c r="D25" i="59"/>
  <c r="D15" i="59"/>
  <c r="E15" i="59"/>
  <c r="F15" i="59"/>
  <c r="G15" i="59"/>
  <c r="C15" i="59"/>
  <c r="F14" i="59" l="1"/>
  <c r="G14" i="59" s="1"/>
  <c r="A1" i="59"/>
  <c r="A1" i="64" s="1"/>
  <c r="D324" i="60"/>
  <c r="D323" i="60"/>
  <c r="D322" i="60"/>
  <c r="D321" i="60"/>
  <c r="D320" i="60"/>
  <c r="D319" i="60"/>
  <c r="D318" i="60"/>
  <c r="D317" i="60"/>
  <c r="D316" i="60"/>
  <c r="D315" i="60"/>
  <c r="D314" i="60"/>
  <c r="D313" i="60"/>
  <c r="D312" i="60"/>
  <c r="D311" i="60"/>
  <c r="D310" i="60"/>
  <c r="D309" i="60"/>
  <c r="D308" i="60"/>
  <c r="D307" i="60"/>
  <c r="D306" i="60"/>
  <c r="D305" i="60"/>
  <c r="D304" i="60"/>
  <c r="D303" i="60"/>
  <c r="D302" i="60"/>
  <c r="D300" i="60"/>
  <c r="D299" i="60"/>
  <c r="D291" i="60"/>
  <c r="D290" i="60"/>
  <c r="D289" i="60"/>
  <c r="D288" i="60"/>
  <c r="D287" i="60"/>
  <c r="D286" i="60"/>
  <c r="D285" i="60"/>
  <c r="D284" i="60"/>
  <c r="D283" i="60"/>
  <c r="D282" i="60"/>
  <c r="D281" i="60"/>
  <c r="D280" i="60"/>
  <c r="D279" i="60"/>
  <c r="D278" i="60"/>
  <c r="D277" i="60"/>
  <c r="D276" i="60"/>
  <c r="D275" i="60"/>
  <c r="D274" i="60"/>
  <c r="D273" i="60"/>
  <c r="D272" i="60"/>
  <c r="D271" i="60"/>
  <c r="D270" i="60"/>
  <c r="D269" i="60"/>
  <c r="D268" i="60"/>
  <c r="D267" i="60"/>
  <c r="D266" i="60"/>
  <c r="D265" i="60"/>
  <c r="D264" i="60"/>
  <c r="D263" i="60"/>
  <c r="D262" i="60"/>
  <c r="D261" i="60"/>
  <c r="D260" i="60"/>
  <c r="D259" i="60"/>
  <c r="D258" i="60"/>
  <c r="D257" i="60"/>
  <c r="D256" i="60"/>
  <c r="D255" i="60"/>
  <c r="D254" i="60"/>
  <c r="D253" i="60"/>
  <c r="D252" i="60"/>
  <c r="D251" i="60"/>
  <c r="D250" i="60"/>
  <c r="D249" i="60"/>
  <c r="D248" i="60"/>
  <c r="D247" i="60"/>
  <c r="D246" i="60"/>
  <c r="D245" i="60"/>
  <c r="D244" i="60"/>
  <c r="D243" i="60"/>
  <c r="D242" i="60"/>
  <c r="D241" i="60"/>
  <c r="D240" i="60"/>
  <c r="D239" i="60"/>
  <c r="D238" i="60"/>
  <c r="D237" i="60"/>
  <c r="D236" i="60"/>
  <c r="D235" i="60"/>
  <c r="D234" i="60"/>
  <c r="D233" i="60"/>
  <c r="D232" i="60"/>
  <c r="D231" i="60"/>
  <c r="D230" i="60"/>
  <c r="D229" i="60"/>
  <c r="D228" i="60"/>
  <c r="D227" i="60"/>
  <c r="D222" i="60"/>
  <c r="D215" i="60"/>
  <c r="D211" i="60"/>
  <c r="D205" i="60"/>
  <c r="D197" i="60"/>
  <c r="D191" i="60"/>
  <c r="D186" i="60"/>
  <c r="D183" i="60"/>
  <c r="D176" i="60"/>
  <c r="D175" i="60"/>
  <c r="D169" i="60"/>
  <c r="D168" i="60"/>
  <c r="D165" i="60"/>
  <c r="D163" i="60"/>
  <c r="D161" i="60"/>
  <c r="D158" i="60"/>
  <c r="D157" i="60"/>
  <c r="D155" i="60"/>
  <c r="D149" i="60"/>
  <c r="D148" i="60"/>
  <c r="D147" i="60"/>
  <c r="D139" i="60"/>
  <c r="D135" i="60"/>
  <c r="D130" i="60"/>
  <c r="D127" i="60"/>
  <c r="D124" i="60"/>
  <c r="D123" i="60"/>
  <c r="D122" i="60"/>
  <c r="A1" i="63" l="1"/>
  <c r="E1" i="62" l="1"/>
  <c r="E2" i="62"/>
  <c r="E3" i="62"/>
  <c r="D154" i="62" l="1"/>
  <c r="C154" i="62"/>
  <c r="D64" i="62" l="1"/>
  <c r="C64" i="62"/>
  <c r="E1" i="61" l="1"/>
  <c r="H1" i="59"/>
  <c r="E3" i="61"/>
  <c r="E2" i="61"/>
  <c r="E3" i="60"/>
  <c r="C15" i="63" l="1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<sst xmlns="http://schemas.openxmlformats.org/spreadsheetml/2006/main" count="2403" uniqueCount="1484">
  <si>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</si>
  <si>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</si>
  <si>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</si>
  <si>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</si>
  <si>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</si>
  <si>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</si>
  <si>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</si>
  <si>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</si>
  <si>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</si>
  <si>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</si>
  <si>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</si>
  <si>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</si>
  <si>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</si>
  <si>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</si>
  <si>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</si>
  <si>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</si>
  <si>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</si>
  <si>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</si>
  <si>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</si>
  <si>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</si>
  <si>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</si>
  <si>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</si>
  <si>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</si>
  <si>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</si>
  <si>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</si>
  <si>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</si>
  <si>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</si>
  <si>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</si>
  <si>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</si>
  <si>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</si>
  <si>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</si>
  <si>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</si>
  <si>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</si>
  <si>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</si>
  <si>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</si>
  <si>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</si>
  <si>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</si>
  <si>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</si>
  <si>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</si>
  <si>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</si>
  <si>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</si>
  <si>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</si>
  <si>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</si>
  <si>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</si>
  <si>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</si>
  <si>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</si>
  <si>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</si>
  <si>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</si>
  <si>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</si>
  <si>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</si>
  <si>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</si>
  <si>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</si>
  <si>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</si>
  <si>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</si>
  <si>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</si>
  <si>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</si>
  <si>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</si>
  <si>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</si>
  <si>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</si>
  <si>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</si>
  <si>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</si>
  <si>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</si>
  <si>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</si>
  <si>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</si>
  <si>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</si>
  <si>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</si>
  <si>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</si>
  <si>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</si>
  <si>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</si>
  <si>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</si>
  <si>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</si>
  <si>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</si>
  <si>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</si>
  <si>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</si>
  <si>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</si>
  <si>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</si>
  <si>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</si>
  <si>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</si>
  <si>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</si>
  <si>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</si>
  <si>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</si>
  <si>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</si>
  <si>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</si>
  <si>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</si>
  <si>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</si>
  <si>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</si>
  <si>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</si>
  <si>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</si>
  <si>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</si>
  <si>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</si>
  <si>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</si>
  <si>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</si>
  <si>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</si>
  <si>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</si>
  <si>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</si>
  <si>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</si>
  <si>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</si>
  <si>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</si>
  <si>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</si>
  <si>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</si>
  <si>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</si>
  <si>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</si>
  <si>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</si>
  <si>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</si>
  <si>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</si>
  <si>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</si>
  <si>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</si>
  <si>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</si>
  <si>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</si>
  <si>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</si>
  <si>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</si>
  <si>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</si>
  <si>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</si>
  <si>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</si>
  <si>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</si>
  <si>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</si>
  <si>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</si>
  <si>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</si>
  <si>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</si>
  <si>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</si>
  <si>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</si>
  <si>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</si>
  <si>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</si>
  <si>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</si>
  <si>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</si>
  <si>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</si>
  <si>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</si>
  <si>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</si>
  <si>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</si>
  <si>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</si>
  <si>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</si>
  <si>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</si>
  <si>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</si>
  <si>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</si>
  <si>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</si>
  <si>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</si>
  <si>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</si>
  <si>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</si>
  <si>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</si>
  <si>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</si>
  <si>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</si>
  <si>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</si>
  <si>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</si>
  <si>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</si>
  <si>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</si>
  <si>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</si>
  <si>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</si>
  <si>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</si>
  <si>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</si>
  <si>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</si>
  <si>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</si>
  <si>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</si>
  <si>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</si>
  <si>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</si>
  <si>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</si>
  <si>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</si>
  <si>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</si>
  <si>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</si>
  <si>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</si>
  <si>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</si>
  <si>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</si>
  <si>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</si>
  <si>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</si>
  <si>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</si>
  <si>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</si>
  <si>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</si>
  <si>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</si>
  <si>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</si>
  <si>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</si>
  <si>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</si>
  <si>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</si>
  <si>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</si>
  <si>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</si>
  <si>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</si>
  <si>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</si>
  <si>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</si>
  <si>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</si>
  <si>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</si>
  <si>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</si>
  <si>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</si>
  <si>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</si>
  <si>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</si>
  <si>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</si>
  <si>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</si>
  <si>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</si>
  <si>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</si>
  <si>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</si>
  <si>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</si>
  <si>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</si>
  <si>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</si>
  <si>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</si>
  <si>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</si>
  <si>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</si>
  <si>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</si>
  <si>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</si>
  <si>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</si>
  <si>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</si>
  <si>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</si>
  <si>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</si>
  <si>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</si>
  <si>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</si>
  <si>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</si>
  <si>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</si>
  <si>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</si>
  <si>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</si>
  <si>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</si>
  <si>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</si>
  <si>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</si>
  <si>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</si>
  <si>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</si>
  <si>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</si>
  <si>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</si>
  <si>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</si>
  <si>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</si>
  <si>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</si>
  <si>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</si>
  <si>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</si>
  <si>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</si>
  <si>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</si>
  <si>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</si>
  <si>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</si>
  <si>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</si>
  <si>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</si>
  <si>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</si>
  <si>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</si>
  <si>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</si>
  <si>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</si>
  <si>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</si>
  <si>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</si>
  <si>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</si>
  <si>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</si>
  <si>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</si>
  <si>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</si>
  <si>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</si>
  <si>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</si>
  <si>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</si>
  <si>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</si>
  <si>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</si>
  <si>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</si>
  <si>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</si>
  <si>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</si>
  <si>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</si>
  <si>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</si>
  <si>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</si>
  <si>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</si>
  <si>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</si>
  <si>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</si>
  <si>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</si>
  <si>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</si>
  <si>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</si>
  <si>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</si>
  <si>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</si>
  <si>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</si>
  <si>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</si>
  <si>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</si>
  <si>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</si>
  <si>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</si>
  <si>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</si>
  <si>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</si>
  <si>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</si>
  <si>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</si>
  <si>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</si>
  <si>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</si>
  <si>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</si>
  <si>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</si>
  <si>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</si>
  <si>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</si>
  <si>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</si>
  <si>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</si>
  <si>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</si>
  <si>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</si>
  <si>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</si>
  <si>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</si>
  <si>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</si>
  <si>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</si>
  <si>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</si>
  <si>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</si>
  <si>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</si>
  <si>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</si>
  <si>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</si>
  <si>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</si>
  <si>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</si>
  <si>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</si>
  <si>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</si>
  <si>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</si>
  <si>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</si>
  <si>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</si>
  <si>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</si>
  <si>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</si>
  <si>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</si>
  <si>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</si>
  <si>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</si>
  <si>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</si>
  <si>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</si>
  <si>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</si>
  <si>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</si>
  <si>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</si>
  <si>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</si>
  <si>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</si>
  <si>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</si>
  <si>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</si>
  <si>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</si>
  <si>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</si>
  <si>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</si>
  <si>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</si>
  <si>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</si>
  <si>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</si>
  <si>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</si>
  <si>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</si>
  <si>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</si>
  <si>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</si>
  <si>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</si>
  <si>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</si>
  <si>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</si>
  <si>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</si>
  <si>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</si>
  <si>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</si>
  <si>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</si>
  <si>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</si>
  <si>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</si>
  <si>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</si>
  <si>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</si>
  <si>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</si>
  <si>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</si>
  <si>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</si>
  <si>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</si>
  <si>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</si>
  <si>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</si>
  <si>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</si>
  <si>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</si>
  <si>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</si>
  <si>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</si>
  <si>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</si>
  <si>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</si>
  <si>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</si>
  <si>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</si>
  <si>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</si>
  <si>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</si>
  <si>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</si>
  <si>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</si>
  <si>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</si>
  <si>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</si>
  <si>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</si>
  <si>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</si>
  <si>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</si>
  <si>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</si>
  <si>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</si>
  <si>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</si>
  <si>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</si>
  <si>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</si>
  <si>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</si>
  <si>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</si>
  <si>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</si>
  <si>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</si>
  <si>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</si>
  <si>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</si>
  <si>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</si>
  <si>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</si>
  <si>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</si>
  <si>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</si>
  <si>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</si>
  <si>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</si>
  <si>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</si>
  <si>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</si>
  <si>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</si>
  <si>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</si>
  <si>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</si>
  <si>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</si>
  <si>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</si>
  <si>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</si>
  <si>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</si>
  <si>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</si>
  <si>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</si>
  <si>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</si>
  <si>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</si>
  <si>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</si>
  <si>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</si>
  <si>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</si>
  <si>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</si>
  <si>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</si>
  <si>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</si>
  <si>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</si>
  <si>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</si>
  <si>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</si>
  <si>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</si>
  <si>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</si>
  <si>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</si>
  <si>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</si>
  <si>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</si>
  <si>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</si>
  <si>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</si>
  <si>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</si>
  <si>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</si>
  <si>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</si>
  <si>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</si>
  <si>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</si>
  <si>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</si>
  <si>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</si>
  <si>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</si>
  <si>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</si>
  <si>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</si>
  <si>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</si>
  <si>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</si>
  <si>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</si>
  <si>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</si>
  <si>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</si>
  <si>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</si>
  <si>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</si>
  <si>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</si>
  <si>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</si>
  <si>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</si>
  <si>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</si>
  <si>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</si>
  <si>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</si>
  <si>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</si>
  <si>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</si>
  <si>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</si>
  <si>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</si>
  <si>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</si>
  <si>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</si>
  <si>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</si>
  <si>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</si>
  <si>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</si>
  <si>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</si>
  <si>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</si>
  <si>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</si>
  <si>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</si>
  <si>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</si>
  <si>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</si>
  <si>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</si>
  <si>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</si>
  <si>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</si>
  <si>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</si>
  <si>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</si>
  <si>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</si>
  <si>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</si>
  <si>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</si>
  <si>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</si>
  <si>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</si>
  <si>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</si>
  <si>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</si>
  <si>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</si>
  <si>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</si>
  <si>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</si>
  <si>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</si>
  <si>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</si>
  <si>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</si>
  <si>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</si>
  <si>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</si>
  <si>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</si>
  <si>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</si>
  <si>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</si>
  <si>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</si>
  <si>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</si>
  <si>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</si>
  <si>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</si>
  <si>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</si>
  <si>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</si>
  <si>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</si>
  <si>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</si>
  <si>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</si>
  <si>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</si>
  <si>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</si>
  <si>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</si>
  <si>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</si>
  <si>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</si>
  <si>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</si>
  <si>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</si>
  <si>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</si>
  <si>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</si>
  <si>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</si>
  <si>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</si>
  <si>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</si>
  <si>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</si>
  <si>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</si>
  <si>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</si>
  <si>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</si>
  <si>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</si>
  <si>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</si>
  <si>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</si>
  <si>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</si>
  <si>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</si>
  <si>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</si>
  <si>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</si>
  <si>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</si>
  <si>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</si>
  <si>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</si>
  <si>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</si>
  <si>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</si>
  <si>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</si>
  <si>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</si>
  <si>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</si>
  <si>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</si>
  <si>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</si>
  <si>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</si>
  <si>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</si>
  <si>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</si>
  <si>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</si>
  <si>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</si>
  <si>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</si>
  <si>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</si>
  <si>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</si>
  <si>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</si>
  <si>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</si>
  <si>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</si>
  <si>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</si>
  <si>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</si>
  <si>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</si>
  <si>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</si>
  <si>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</si>
  <si>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</si>
  <si>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</si>
  <si>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</si>
  <si>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</si>
  <si>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</si>
  <si>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</si>
  <si>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</si>
  <si>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</si>
  <si>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</si>
  <si>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</si>
  <si>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</si>
  <si>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</si>
  <si>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</si>
  <si>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</si>
  <si>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</si>
  <si>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</si>
  <si>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</si>
  <si>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</si>
  <si>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</si>
  <si>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</si>
  <si>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</si>
  <si>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</si>
  <si>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</si>
  <si>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</si>
  <si>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</si>
  <si>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</si>
  <si>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</si>
  <si>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</si>
  <si>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</si>
  <si>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</si>
  <si>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</si>
  <si>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</si>
  <si>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</si>
  <si>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</si>
  <si>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</si>
  <si>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</si>
  <si>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</si>
  <si>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</si>
  <si>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</si>
  <si>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</si>
  <si>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</si>
  <si>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</si>
  <si>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</si>
  <si>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</si>
  <si>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</si>
  <si>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</si>
  <si>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</si>
  <si>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</si>
  <si>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</si>
  <si>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</si>
  <si>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</si>
  <si>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</si>
  <si>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</si>
  <si>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</si>
  <si>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</si>
  <si>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</si>
  <si>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</si>
  <si>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</si>
  <si>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</si>
  <si>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</si>
  <si>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</si>
  <si>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</si>
  <si>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</si>
  <si>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</si>
  <si>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</si>
  <si>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</si>
  <si>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</si>
  <si>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</si>
  <si>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</si>
  <si>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</si>
  <si>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</si>
  <si>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</si>
  <si>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</si>
  <si>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</si>
  <si>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</si>
  <si>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</si>
  <si>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</si>
  <si>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</si>
  <si>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</si>
  <si>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</si>
  <si>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</si>
  <si>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</si>
  <si>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</si>
  <si>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</si>
  <si>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</si>
  <si>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</si>
  <si>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</si>
  <si>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</si>
  <si>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</si>
  <si>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</si>
  <si>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</si>
  <si>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</si>
  <si>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</si>
  <si>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</si>
  <si>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</si>
  <si>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</si>
  <si>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</si>
  <si>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</si>
  <si>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</si>
  <si>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</si>
  <si>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</si>
  <si>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</si>
  <si>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</si>
  <si>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</si>
  <si>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</si>
  <si>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</si>
  <si>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</si>
  <si>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</si>
  <si>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</si>
  <si>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</si>
  <si>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</si>
  <si>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</si>
  <si>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</si>
  <si>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</si>
  <si>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</si>
  <si>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</si>
  <si>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</si>
  <si>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</si>
  <si>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</si>
  <si>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</si>
  <si>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</si>
  <si>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</si>
  <si>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</si>
  <si>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</si>
  <si>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</si>
  <si>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</si>
  <si>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</si>
  <si>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</si>
  <si>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</si>
  <si>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</si>
  <si>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</si>
  <si>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</si>
  <si>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</si>
  <si>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>INSTITUTO CULTURAL DE LEÓN</t>
  </si>
  <si>
    <t>Correspondiente del 01 de Enero al 31 de Diciembre de 2023</t>
  </si>
  <si>
    <t>DIRECTORA GENERAL
LIC. LISETTE AHEDO ESPINOSA</t>
  </si>
  <si>
    <t>DIRECTORA DE ADMINISTRACIÓN, FINANZAS Y ASUNTOS JURÍDICOS
C.P. VERÓNICA GONZÁLEZ MORENO</t>
  </si>
  <si>
    <t>11221-0000-0010-0002</t>
  </si>
  <si>
    <t>ESCUELA PROFESIONAL DE COMERCIO Y ADMON</t>
  </si>
  <si>
    <t>11221-0000-0010-0012</t>
  </si>
  <si>
    <t>UNIVERSIDAD NACIONAL AUTÓNOMA DE MEXICO</t>
  </si>
  <si>
    <t>11221-0000-0010-0013</t>
  </si>
  <si>
    <t>MUNICIPIO DE LEON</t>
  </si>
  <si>
    <t>11221-0000-0010-0014</t>
  </si>
  <si>
    <t>FORUM CULTURAL GUANAJUATO</t>
  </si>
  <si>
    <t>11221-0000-0010-0021</t>
  </si>
  <si>
    <t>PARTIDO ACCION NACIONAL</t>
  </si>
  <si>
    <t>11221-0000-0010-0027</t>
  </si>
  <si>
    <t>UNIVERSIDAD DE LA SALLE BAJIO AC</t>
  </si>
  <si>
    <t>11221-0000-0010-0042</t>
  </si>
  <si>
    <t>GAYTAN AGUIÑAGA IRMA</t>
  </si>
  <si>
    <t>11221-0000-0010-0092</t>
  </si>
  <si>
    <t>PÁGINA TRES S.A.</t>
  </si>
  <si>
    <t>11221-0000-0010-0095</t>
  </si>
  <si>
    <t>SELECTOR S.A. DE C.V.</t>
  </si>
  <si>
    <t>11249-0000-0001-0001</t>
  </si>
  <si>
    <t>IVA A FAVOR</t>
  </si>
  <si>
    <t>11249-0000-0001-0003</t>
  </si>
  <si>
    <t>IVA ACREDITABLE PENDIENTE DE PAGO</t>
  </si>
  <si>
    <t>VENCIDA</t>
  </si>
  <si>
    <t>POR ACREDITAR</t>
  </si>
  <si>
    <t/>
  </si>
  <si>
    <t>11231-0000-0001-0017</t>
  </si>
  <si>
    <t>PEREZ CORDERO LAURA</t>
  </si>
  <si>
    <t>11231-0000-0002-0024</t>
  </si>
  <si>
    <t>ISAIAS ALVAREZ MARICHEZ</t>
  </si>
  <si>
    <t>11231-0000-0002-0052</t>
  </si>
  <si>
    <t>MARTINEZ JUAREZ HUGO ENRIQUE</t>
  </si>
  <si>
    <t>11231-0000-0002-0059</t>
  </si>
  <si>
    <t>PONCE DURAN MONICA GUADALUPE</t>
  </si>
  <si>
    <t>11231-0000-0002-0076</t>
  </si>
  <si>
    <t>ALVEAR GARCIA JOSÉ ANTONIO</t>
  </si>
  <si>
    <t>11231-0000-0002-0080</t>
  </si>
  <si>
    <t>ZARATE GARCIA KARLA</t>
  </si>
  <si>
    <t>11231-0000-0002-0082</t>
  </si>
  <si>
    <t>ALVAREZ MARICHEZ ISAIAS</t>
  </si>
  <si>
    <t>11231-0000-0002-0089</t>
  </si>
  <si>
    <t>GUTIERREZ AYALA LIZBETH FLORENTINA</t>
  </si>
  <si>
    <t>11231-0000-0002-0094</t>
  </si>
  <si>
    <t>PEREZ FLORES TANIA</t>
  </si>
  <si>
    <t>11231-0000-0002-0098</t>
  </si>
  <si>
    <t>MEZA MADRIGAL MARIANA</t>
  </si>
  <si>
    <t>11231-0000-0003-0016</t>
  </si>
  <si>
    <t>HERNANDEZ FELIPE DE JESUS</t>
  </si>
  <si>
    <t>11231-0000-0003-0019</t>
  </si>
  <si>
    <t>PEREZ MORENO JAVIER IGNACIO</t>
  </si>
  <si>
    <t>11231-0000-0003-0046</t>
  </si>
  <si>
    <t>GONZALEZ BARROSO ALFREDO</t>
  </si>
  <si>
    <t>11231-0000-0003-0073</t>
  </si>
  <si>
    <t>PORRAS JUAREZ FRANCISCO JAVIER</t>
  </si>
  <si>
    <t>11231-0000-0003-0098</t>
  </si>
  <si>
    <t>VALADEZ CAMARENA JOSE FERNANDO</t>
  </si>
  <si>
    <t>11231-0000-0003-0099</t>
  </si>
  <si>
    <t>PANTOJA BUSTAMANTE GUILLERMO TADEO</t>
  </si>
  <si>
    <t>11231-0000-0003-0100</t>
  </si>
  <si>
    <t>PONCE MONTERO RODOLFO</t>
  </si>
  <si>
    <t>11231-0000-0003-0103</t>
  </si>
  <si>
    <t>MANRIQUE CANDELAS MA TRINIDA</t>
  </si>
  <si>
    <t>11231-0000-0003-0104</t>
  </si>
  <si>
    <t>SALCEDO RICARDO</t>
  </si>
  <si>
    <t>11231-0000-0003-0107</t>
  </si>
  <si>
    <t>KEYS SANCHEZ EDUARDO</t>
  </si>
  <si>
    <t>11231-0000-0003-0110</t>
  </si>
  <si>
    <t>NERI JIMENEZ SANDRO EMMANUEL</t>
  </si>
  <si>
    <t>11231-0000-0003-0115</t>
  </si>
  <si>
    <t>GARCIA COSTALES MARIA</t>
  </si>
  <si>
    <t>11231-0000-0003-0116</t>
  </si>
  <si>
    <t>RAMIREZ VALDOVINO NANCY LORENA</t>
  </si>
  <si>
    <t>11231-0000-0003-0136</t>
  </si>
  <si>
    <t>BARCENAS PARRA MIGUEL</t>
  </si>
  <si>
    <t>11231-0000-0003-0137</t>
  </si>
  <si>
    <t>LUGO LOPEZ ISRAEL ANDRES</t>
  </si>
  <si>
    <t>11231-0000-0003-0138</t>
  </si>
  <si>
    <t>MARTINEZ TOVAR MARIA DOLORES</t>
  </si>
  <si>
    <t>11231-0000-0003-0156</t>
  </si>
  <si>
    <t>BARAJAS HERNANDEZ CHRISTIAN</t>
  </si>
  <si>
    <t>11231-0000-0003-0157</t>
  </si>
  <si>
    <t>ALCOCER PULIDO IGNACIO</t>
  </si>
  <si>
    <t>11231-0000-0003-0158</t>
  </si>
  <si>
    <t>CARRILLO CALDERON IRIS</t>
  </si>
  <si>
    <t>11231-0000-0003-0159</t>
  </si>
  <si>
    <t>GUTIERREZ VAZQUEZ JOSE LUIS</t>
  </si>
  <si>
    <t>11231-0000-0003-0160</t>
  </si>
  <si>
    <t>SAUCEDO VALADEZ LUIS GERONIMO</t>
  </si>
  <si>
    <t>11231-0000-0003-0161</t>
  </si>
  <si>
    <t>JAIMES JURADO ESTEBAN</t>
  </si>
  <si>
    <t>11231-0000-0003-0162</t>
  </si>
  <si>
    <t>ALCARAZ CASTRO JORGE BRAULIO DE JESUS</t>
  </si>
  <si>
    <t>11231-0000-0003-0163</t>
  </si>
  <si>
    <t>SMITH VELAZQUEZ JAQUELINE</t>
  </si>
  <si>
    <t>11231-0000-0003-0164</t>
  </si>
  <si>
    <t>GUTIERREZ HERRERA MABEL GISELA</t>
  </si>
  <si>
    <t>11231-0000-0003-0165</t>
  </si>
  <si>
    <t>HERNANDEZ GONZALEZ CARLOS ANTONIO</t>
  </si>
  <si>
    <t>11231-0000-0003-0166</t>
  </si>
  <si>
    <t>PARAMO LOPEZ ADELA PALMIRA</t>
  </si>
  <si>
    <t>11231-0000-0003-0181</t>
  </si>
  <si>
    <t>ROMO GONZALEZ LAURA MARCELA</t>
  </si>
  <si>
    <t>11231-0000-0003-0196</t>
  </si>
  <si>
    <t>NEGRETE ALVAREZ OSCAR ARTURO</t>
  </si>
  <si>
    <t>11231-0000-0003-0199</t>
  </si>
  <si>
    <t>CRUZ NUÑEZ CARLOS</t>
  </si>
  <si>
    <t>11231-0000-0003-0200</t>
  </si>
  <si>
    <t>DE ANDA ALVAREZ NICOLAS</t>
  </si>
  <si>
    <t>11231-0000-0003-0201</t>
  </si>
  <si>
    <t>GONZALEZ GARCIA JONATHAN JOSAFAT</t>
  </si>
  <si>
    <t>11231-0000-0003-0202</t>
  </si>
  <si>
    <t>LOFARO FUENTES AMALFI NILLILIA</t>
  </si>
  <si>
    <t>11231-0000-0003-0203</t>
  </si>
  <si>
    <t>MEDINA REGALADO ARANTXA CARRE</t>
  </si>
  <si>
    <t>11231-0000-0003-0205</t>
  </si>
  <si>
    <t>HERNANDEZ GOMEZ MA. DEL ROCIO</t>
  </si>
  <si>
    <t>11231-0000-0003-0206</t>
  </si>
  <si>
    <t>MARTINEZ HERMENEGILDO JOSE ANTONIO</t>
  </si>
  <si>
    <t>11231-0000-0003-0207</t>
  </si>
  <si>
    <t>SERNA GUERRERO MA. GUADALUPE</t>
  </si>
  <si>
    <t>11231-0000-0003-0232</t>
  </si>
  <si>
    <t>MACIAS GONZALEZ OFELIA</t>
  </si>
  <si>
    <t>11231-0000-0003-0239</t>
  </si>
  <si>
    <t>HERNANDEZ RODRIGUEZ EDUARDO</t>
  </si>
  <si>
    <t>11231-0000-0003-0242</t>
  </si>
  <si>
    <t>ALVAREZ MARICHES ISAIAS</t>
  </si>
  <si>
    <t>11231-0000-0003-0243</t>
  </si>
  <si>
    <t>ALVAREZ AKIL JUAN PABLO</t>
  </si>
  <si>
    <t>11231-0000-0003-0244</t>
  </si>
  <si>
    <t>LARA MARTINEZ MA ASUNCION</t>
  </si>
  <si>
    <t>11231-0000-0003-0255</t>
  </si>
  <si>
    <t>CORNEJO LOSADA FRANCISCO GERARDO</t>
  </si>
  <si>
    <t>11231-0000-0003-0256</t>
  </si>
  <si>
    <t>MENDOZA RAMOS CARLOS ALEJANDRO</t>
  </si>
  <si>
    <t>11231-0000-0003-0278</t>
  </si>
  <si>
    <t>VERA CORTES JOSE ANDRES</t>
  </si>
  <si>
    <t>11231-0000-0003-0280</t>
  </si>
  <si>
    <t>TORRES LOZANO JUAN GERARDO</t>
  </si>
  <si>
    <t>11231-0000-0003-0292</t>
  </si>
  <si>
    <t>LARA HIGUERA ROCIO MARGARITA</t>
  </si>
  <si>
    <t>11231-0000-0003-0305</t>
  </si>
  <si>
    <t>GARZA VILLANUEVA JULIO CESAR</t>
  </si>
  <si>
    <t>11231-0000-0003-0311</t>
  </si>
  <si>
    <t>ESPARZA ZAVALA KARINA</t>
  </si>
  <si>
    <t>11310-0000-0001-0008</t>
  </si>
  <si>
    <t>TELEFONOS DE MEXICO</t>
  </si>
  <si>
    <t>11310-0000-0001-0010</t>
  </si>
  <si>
    <t>PADILLA HNOS IMPRSORA</t>
  </si>
  <si>
    <t>11310-0000-0001-0017</t>
  </si>
  <si>
    <t>GRUPO TURISTICO DEL CENTRO OCC</t>
  </si>
  <si>
    <t>11310-0000-0001-0037</t>
  </si>
  <si>
    <t>HOTELES MODERNOS SA DE CV</t>
  </si>
  <si>
    <t>11310-0000-0001-0043</t>
  </si>
  <si>
    <t>RAMIREZ CISNEROS JUAN MANUEL</t>
  </si>
  <si>
    <t>11310-0000-0001-0044</t>
  </si>
  <si>
    <t>LOPEZ ZENDEJAS ALBERTO</t>
  </si>
  <si>
    <t>11310-0000-0001-0045</t>
  </si>
  <si>
    <t>LEON OFICINA DE CONVENCIONES Y VISITANTE</t>
  </si>
  <si>
    <t>11310-0000-0001-0047</t>
  </si>
  <si>
    <t>OSORNIO CUADROS ARTURO</t>
  </si>
  <si>
    <t>11310-0000-0001-0061</t>
  </si>
  <si>
    <t>SANCHEZ GONZALEZ MARIA DEL SOL</t>
  </si>
  <si>
    <t>11310-0000-0001-0066</t>
  </si>
  <si>
    <t>GONZALEZ GALAN ARMANDO ANTONIO</t>
  </si>
  <si>
    <t>11310-0000-0001-0071</t>
  </si>
  <si>
    <t>SEGUROS EL POTOSI SA DE CV</t>
  </si>
  <si>
    <t>11310-0000-0001-0073</t>
  </si>
  <si>
    <t>RUJONA SA DE CV</t>
  </si>
  <si>
    <t>11310-0000-0001-0074</t>
  </si>
  <si>
    <t>MARTINEZ TORRES CARLOS ADOLFO</t>
  </si>
  <si>
    <t>11310-0000-0001-0078</t>
  </si>
  <si>
    <t>TRUJILLO LEMUS CESAR</t>
  </si>
  <si>
    <t>11310-0000-0001-0080</t>
  </si>
  <si>
    <t>TOLEDO MUÑOZ EDUARDO</t>
  </si>
  <si>
    <t>11310-0000-0001-0081</t>
  </si>
  <si>
    <t>JIMENEZ ROSAS PEDRO</t>
  </si>
  <si>
    <t>11310-0000-0001-0085</t>
  </si>
  <si>
    <t>11310-0000-0001-0086</t>
  </si>
  <si>
    <t>ARENAS MENA ALEJANDRO</t>
  </si>
  <si>
    <t>11310-0000-0001-0087</t>
  </si>
  <si>
    <t>GRUPO CODIGO</t>
  </si>
  <si>
    <t>11310-0000-0001-0088</t>
  </si>
  <si>
    <t>GODINEZ VILLANUEVA ABRAHAM</t>
  </si>
  <si>
    <t>11310-0000-0001-0090</t>
  </si>
  <si>
    <t>TS GLOBAL SOLUTION  SA DE CV</t>
  </si>
  <si>
    <t>11310-0000-0001-0091</t>
  </si>
  <si>
    <t>GASCA MACIAS KARLA EVELIA</t>
  </si>
  <si>
    <t>11310-0000-0001-0093</t>
  </si>
  <si>
    <t>GONZALEZ MONTUY JOSE LUIS</t>
  </si>
  <si>
    <t>11310-0000-0001-0094</t>
  </si>
  <si>
    <t>11310-0000-0001-0095</t>
  </si>
  <si>
    <t>RIVERA VARGAS DAVID ANGEL</t>
  </si>
  <si>
    <t>11310-0000-0001-0097</t>
  </si>
  <si>
    <t>CHAVEZ MONTOYA TERESA</t>
  </si>
  <si>
    <t>11310-0000-0001-0098</t>
  </si>
  <si>
    <t>RODRIGUEZ MACIAS ITZEL</t>
  </si>
  <si>
    <t>11310-0000-0001-0099</t>
  </si>
  <si>
    <t>PUBLICIDAD EFECTIVA DE LEON SA DE CV</t>
  </si>
  <si>
    <t>11310-0000-0001-0103</t>
  </si>
  <si>
    <t>CARDENAS CASTRO CARLOS ALBERTO</t>
  </si>
  <si>
    <t>11310-0000-0001-0104</t>
  </si>
  <si>
    <t>BODEGA DE VIDRIOS Y CRISTALES DE LEON</t>
  </si>
  <si>
    <t>11310-0000-0001-0110</t>
  </si>
  <si>
    <t>SERVICIOS CORPORATIVOS BROWS</t>
  </si>
  <si>
    <t>11310-0000-0001-0115</t>
  </si>
  <si>
    <t>MENDEZ GARCIA EDITH DEL ROSARIO</t>
  </si>
  <si>
    <t>11310-0000-0001-0117</t>
  </si>
  <si>
    <t>LUCA SILVIU CRISTIAN</t>
  </si>
  <si>
    <t>11310-0000-0001-0118</t>
  </si>
  <si>
    <t>SEARS OPERADORA MEXICO</t>
  </si>
  <si>
    <t>11310-0000-0001-0122</t>
  </si>
  <si>
    <t>COMISION FEDERAL DE ELECTRICIDAD</t>
  </si>
  <si>
    <t>11310-0000-0001-0125</t>
  </si>
  <si>
    <t>TORRES DIAZ ULISES ABRAHAM</t>
  </si>
  <si>
    <t>11310-0000-0001-0126</t>
  </si>
  <si>
    <t>MENDEZ AGUAYO MARIA FERNANDA</t>
  </si>
  <si>
    <t>11310-0000-0001-0128</t>
  </si>
  <si>
    <t>GECTECH DE MEXICO SA DE CV</t>
  </si>
  <si>
    <t>11310-0000-0001-0131</t>
  </si>
  <si>
    <t>QUALITAS COMPAÑIA DE SEGUROS SA DE CV</t>
  </si>
  <si>
    <t>11310-0000-0001-0132</t>
  </si>
  <si>
    <t>PROMOTORA DE HOTELES IMPERIAL SA DE CV</t>
  </si>
  <si>
    <t>11310-0000-0001-0135</t>
  </si>
  <si>
    <t>BERNAL PADILLA MAYRA VANESSA</t>
  </si>
  <si>
    <t>11310-0000-0001-0136</t>
  </si>
  <si>
    <t>HOTEL LAS HADAS RESORTS SA DE CV</t>
  </si>
  <si>
    <t>11310-0000-0001-0141</t>
  </si>
  <si>
    <t>GONZALEZ JAUREGUI JOSE LIBRADO</t>
  </si>
  <si>
    <t>11310-0000-0001-0143</t>
  </si>
  <si>
    <t>AUTOS PULLMAN SA DE CV</t>
  </si>
  <si>
    <t>11310-0000-0001-0146</t>
  </si>
  <si>
    <t>EDITORIAL MARTINICA SA DECV</t>
  </si>
  <si>
    <t>11310-0000-0001-0149</t>
  </si>
  <si>
    <t>PLANMEDIOS Y PRODUCCIONES SA DE CV</t>
  </si>
  <si>
    <t>11310-0000-0001-0156</t>
  </si>
  <si>
    <t>PONTEVEDRA HOTELERA SA DE CV</t>
  </si>
  <si>
    <t>11310-0000-0001-0175</t>
  </si>
  <si>
    <t>LOPEZ LOPEZ CHRISTIAN JESUS</t>
  </si>
  <si>
    <t>11310-0000-0001-0176</t>
  </si>
  <si>
    <t>JAUREGUI MUÑOZ JORGE ARTURO</t>
  </si>
  <si>
    <t>11310-0000-0001-0177</t>
  </si>
  <si>
    <t>OLVERA MORENO DAVID</t>
  </si>
  <si>
    <t>11310-0000-0001-0178</t>
  </si>
  <si>
    <t>PUIG DOMENE IVAN</t>
  </si>
  <si>
    <t>11310-0000-0001-0184</t>
  </si>
  <si>
    <t>ZACANINI LAURA LILIANA</t>
  </si>
  <si>
    <t>11310-0000-0001-0185</t>
  </si>
  <si>
    <t>FLORES PELCASTRE RAYITO</t>
  </si>
  <si>
    <t>11310-0000-0001-0186</t>
  </si>
  <si>
    <t>MUÑOZ JOHANA ALEJANDRA</t>
  </si>
  <si>
    <t>11310-0000-0001-0187</t>
  </si>
  <si>
    <t>TOVAR GOMEZ ADALBERTO DE JESUS</t>
  </si>
  <si>
    <t>11310-0000-0001-0188</t>
  </si>
  <si>
    <t>MARTINEZ MARTINEZ MAURICIO</t>
  </si>
  <si>
    <t>11310-0000-0001-0189</t>
  </si>
  <si>
    <t>CAREAGA BARCENAS MARIA TERESA</t>
  </si>
  <si>
    <t>11310-0000-0001-0190</t>
  </si>
  <si>
    <t>SANCHEZ PACHECO VERONICA</t>
  </si>
  <si>
    <t>11310-0000-0001-0195</t>
  </si>
  <si>
    <t>OPERADORA FACTORY SA DE CV</t>
  </si>
  <si>
    <t>11310-0000-0001-0196</t>
  </si>
  <si>
    <t>PINTURAS OLGELI SA DE CV</t>
  </si>
  <si>
    <t>Se realizaran las acciones correspondientes para surecuperación</t>
  </si>
  <si>
    <t>Gasto por Comprobar</t>
  </si>
  <si>
    <t>Descuento de anticipo via nomina</t>
  </si>
  <si>
    <t>Por Recuperar</t>
  </si>
  <si>
    <t>12510-5911-0000-0000</t>
  </si>
  <si>
    <t>SOFTWARE</t>
  </si>
  <si>
    <t>12731-0000-0001-0000</t>
  </si>
  <si>
    <t>COMUNICACIONES NEXTEL DE MEXICO</t>
  </si>
  <si>
    <t>12731-0000-0002-0000</t>
  </si>
  <si>
    <t>COMISION FEDERAL DE ELCTRICIDAD</t>
  </si>
  <si>
    <t>LINEARECTA</t>
  </si>
  <si>
    <t>MENSUAL</t>
  </si>
  <si>
    <t>LINEA RECTA</t>
  </si>
  <si>
    <t>10% Y 30% DE EQUIPO DE COMPUTO</t>
  </si>
  <si>
    <t>21111-0000-0003-0012</t>
  </si>
  <si>
    <t>21111-0000-0003-0022</t>
  </si>
  <si>
    <t>21111-0000-0003-0023</t>
  </si>
  <si>
    <t>21111-0000-0003-0024</t>
  </si>
  <si>
    <t>HERMOSILLO GÓMEZ VÍCTOR HUGO</t>
  </si>
  <si>
    <t>21111-0000-0003-0025</t>
  </si>
  <si>
    <t>TOVAR LÓPEZ MIGUEL ANGEL</t>
  </si>
  <si>
    <t>21111-0000-0003-0026</t>
  </si>
  <si>
    <t>HERNANDEZ TORRES FERNANDO</t>
  </si>
  <si>
    <t>21111-0000-0003-0027</t>
  </si>
  <si>
    <t>GONZALEZ OLAIS ANDRES</t>
  </si>
  <si>
    <t>21121-0000-0002-0027</t>
  </si>
  <si>
    <t>IMPRESOS DEL BAJIO(IMEBA)</t>
  </si>
  <si>
    <t>21121-0000-0002-0033</t>
  </si>
  <si>
    <t>LINOTIPOGRAFICA DAVALOS</t>
  </si>
  <si>
    <t>21121-0000-0002-0080</t>
  </si>
  <si>
    <t>HOTELES MODERNOS</t>
  </si>
  <si>
    <t>21121-0000-0002-0082</t>
  </si>
  <si>
    <t>21121-0000-0002-0130</t>
  </si>
  <si>
    <t>21121-0000-0002-0223</t>
  </si>
  <si>
    <t>GRUPO NACIONAL PROVINCIAL SAB</t>
  </si>
  <si>
    <t>21121-0000-0002-0259</t>
  </si>
  <si>
    <t>CAMARENA MARQUEZ JAIME HUMBERTO</t>
  </si>
  <si>
    <t>21121-0000-0002-0338</t>
  </si>
  <si>
    <t>TINOCO GARCIA PAOLA</t>
  </si>
  <si>
    <t>21121-0000-0002-0349</t>
  </si>
  <si>
    <t>MENCHACA FERNANDEZ LUIS ALBERTO</t>
  </si>
  <si>
    <t>21121-0000-0002-0392</t>
  </si>
  <si>
    <t>UNIVERSIDAD DE GUANAJUATO</t>
  </si>
  <si>
    <t>21121-0000-0002-0428</t>
  </si>
  <si>
    <t>VAZQUEZ ZUÑIGA OSCAR ULISES</t>
  </si>
  <si>
    <t>21121-0000-0002-0456</t>
  </si>
  <si>
    <t>EOS SOLUCIONES S DE RL DE CV</t>
  </si>
  <si>
    <t>21121-0000-0002-0476</t>
  </si>
  <si>
    <t>AGUILAR JIMENEZ ERIK ALEJANDRO</t>
  </si>
  <si>
    <t>21121-0000-0002-0487</t>
  </si>
  <si>
    <t>CABRERA REYES ALICIA</t>
  </si>
  <si>
    <t>21121-0000-0002-0528</t>
  </si>
  <si>
    <t>ALCANTAR ALONSO MAURICIO ALEJANDRO</t>
  </si>
  <si>
    <t>21121-0000-0002-0534</t>
  </si>
  <si>
    <t>21121-0000-0002-0538</t>
  </si>
  <si>
    <t>21121-0000-0002-0555</t>
  </si>
  <si>
    <t>LOPEZ GARCIA MARIA ELBA</t>
  </si>
  <si>
    <t>21121-0000-0002-0562</t>
  </si>
  <si>
    <t>SILVIU LUCA CRISTIAN</t>
  </si>
  <si>
    <t>21121-0000-0002-0609</t>
  </si>
  <si>
    <t>EVOLUTION SYSTEM SA DE CV</t>
  </si>
  <si>
    <t>21121-0000-0002-0615</t>
  </si>
  <si>
    <t>PEGASO PCS SA DE CV</t>
  </si>
  <si>
    <t>21121-0000-0002-0618</t>
  </si>
  <si>
    <t>RUBIO HERNANDEZ BEATRIZ AURORA</t>
  </si>
  <si>
    <t>21121-0000-0002-0619</t>
  </si>
  <si>
    <t>GUERRERO SALDAÑA JOSE ALEJANDRO</t>
  </si>
  <si>
    <t>21121-0000-0002-0622</t>
  </si>
  <si>
    <t>GARCIA BELMONTE JOSE GUADALUPE</t>
  </si>
  <si>
    <t>21121-0000-0002-0628</t>
  </si>
  <si>
    <t>MAQUINAS REFACCIONES Y SERVICIOS SA DE C</t>
  </si>
  <si>
    <t>21121-0000-0002-0630</t>
  </si>
  <si>
    <t>MERINO LUBETZKY ALONSO</t>
  </si>
  <si>
    <t>21121-0000-0002-0633</t>
  </si>
  <si>
    <t>DIAZ CUESTA GUILLERMO</t>
  </si>
  <si>
    <t>21121-0000-0002-0643</t>
  </si>
  <si>
    <t>21121-0000-0002-0652</t>
  </si>
  <si>
    <t>SEARS OPERADORA MEXICO SA DE CV</t>
  </si>
  <si>
    <t>21121-0000-0002-0687</t>
  </si>
  <si>
    <t>SERVIN AGUIRRE LOURDES SELENIA</t>
  </si>
  <si>
    <t>21121-0000-0002-0692</t>
  </si>
  <si>
    <t>MULTISERVICIOS ARELLANO SA DE CV</t>
  </si>
  <si>
    <t>21121-0000-0002-0697</t>
  </si>
  <si>
    <t>SOLER FRANCO CARLOS</t>
  </si>
  <si>
    <t>21121-0000-0002-0714</t>
  </si>
  <si>
    <t>OLIVARES CONTRERAS CRISTOPHER ADRIAN</t>
  </si>
  <si>
    <t>21121-0000-0002-0726</t>
  </si>
  <si>
    <t>GUERRERO SOTO MA ELENA</t>
  </si>
  <si>
    <t>21121-0000-0002-0781</t>
  </si>
  <si>
    <t>BERNAL PADILLA MAYRA VANESA</t>
  </si>
  <si>
    <t>21121-0000-0002-0825</t>
  </si>
  <si>
    <t>LOZANO GONZALEZ ALFONSO FRANCISCO</t>
  </si>
  <si>
    <t>21121-0000-0002-0858</t>
  </si>
  <si>
    <t>COSTA KORNHAUSER JORGE ALFREDO</t>
  </si>
  <si>
    <t>21121-0000-0002-0883</t>
  </si>
  <si>
    <t>ESCOBAR RAMIREZ JULIETA</t>
  </si>
  <si>
    <t>21121-0000-0002-0931</t>
  </si>
  <si>
    <t>PEREZ PUENTE LUZ MARIA DE LOURDES</t>
  </si>
  <si>
    <t>21121-0000-0002-0972</t>
  </si>
  <si>
    <t>MACHUCA PAREDES CINDY</t>
  </si>
  <si>
    <t>21121-0000-0002-1025</t>
  </si>
  <si>
    <t>ASSOCIATION WHS RY</t>
  </si>
  <si>
    <t>21121-0000-0002-1067</t>
  </si>
  <si>
    <t>SUCCAR SANTAMARIA JORGE</t>
  </si>
  <si>
    <t>21121-0000-0002-1147</t>
  </si>
  <si>
    <t>COLORISTAS Y ASOCIADOS SA DE CV</t>
  </si>
  <si>
    <t>21121-0000-0002-1256</t>
  </si>
  <si>
    <t>CORPORATIVO IMPRESOS RMC</t>
  </si>
  <si>
    <t>21121-0000-0002-1291</t>
  </si>
  <si>
    <t>LOPEZ ARMENTA ANA ITZEL</t>
  </si>
  <si>
    <t>21121-0000-0002-1452</t>
  </si>
  <si>
    <t>GARCIA CARPIO GRACIELA DE MARIA</t>
  </si>
  <si>
    <t>21121-0000-0002-1489</t>
  </si>
  <si>
    <t>LAURENCIO ZARATE DANIELA</t>
  </si>
  <si>
    <t>21121-0000-0002-1588</t>
  </si>
  <si>
    <t>ESPINOZA ELIAS DIANA ALEJANDRA</t>
  </si>
  <si>
    <t>21121-0000-0002-1603</t>
  </si>
  <si>
    <t>SERVICIOS GASOLINEROS DE MEXICO SA DE CV</t>
  </si>
  <si>
    <t>21121-0000-0002-1618</t>
  </si>
  <si>
    <t>MULTIMEDIOS SA DE CV</t>
  </si>
  <si>
    <t>21121-0000-0002-1728</t>
  </si>
  <si>
    <t>DIMITRIOS STAMOU</t>
  </si>
  <si>
    <t>21121-0000-0002-1741</t>
  </si>
  <si>
    <t>HUERTA ORTIZ CLAUDIA CATALINA</t>
  </si>
  <si>
    <t>21121-0000-0002-1799</t>
  </si>
  <si>
    <t>21121-0000-0002-1819</t>
  </si>
  <si>
    <t>HERNANDEZ MARTINEZ RAUL OMAR</t>
  </si>
  <si>
    <t>21121-0000-0002-1829</t>
  </si>
  <si>
    <t>FERREXTOOL SA DE CV</t>
  </si>
  <si>
    <t>21121-0000-0002-1840</t>
  </si>
  <si>
    <t>RAMIREZ GONZALEZ PAUL LEVI</t>
  </si>
  <si>
    <t>21121-0000-0002-1893</t>
  </si>
  <si>
    <t>SALDAÑA DIAZ DANIEL</t>
  </si>
  <si>
    <t>21121-0000-0002-1902</t>
  </si>
  <si>
    <t>ALVAREZ MARTINEZ SAMANTHA</t>
  </si>
  <si>
    <t>21121-0000-0002-1903</t>
  </si>
  <si>
    <t>DISEÑO IMAGEN Y PUBLICIDAD RANIS SA DE C</t>
  </si>
  <si>
    <t>21171-0000-0001-0001</t>
  </si>
  <si>
    <t>10% ISR RET HONORARIOS Y ARREND</t>
  </si>
  <si>
    <t>21171-0000-0001-0002</t>
  </si>
  <si>
    <t>ISPT</t>
  </si>
  <si>
    <t>21171-0000-0001-0010</t>
  </si>
  <si>
    <t>IMPUESTO RETENIDO AL EXTRANJERO</t>
  </si>
  <si>
    <t>21171-0000-0001-0011</t>
  </si>
  <si>
    <t>2.5% CEDULAR SERVICIOS PROFESIONALES</t>
  </si>
  <si>
    <t>21171-0000-0001-0013</t>
  </si>
  <si>
    <t>5% CEDULAR SERVICIOS PROFESIONALES</t>
  </si>
  <si>
    <t>21171-0000-0001-0014</t>
  </si>
  <si>
    <t>1.25% RET ISR REGIMEN SIMPLIFICADO</t>
  </si>
  <si>
    <t>21171-0000-0001-0015</t>
  </si>
  <si>
    <t>3% IMPUESTO SOBRE NOMINA</t>
  </si>
  <si>
    <t>21171-0000-0001-0016</t>
  </si>
  <si>
    <t>SUBSIDIO EFECTIVAMENTE ENTREGADO</t>
  </si>
  <si>
    <t>21171-0000-0001-0017</t>
  </si>
  <si>
    <t>2% CEDULAR RESICO</t>
  </si>
  <si>
    <t>21172-0000-0001-0001</t>
  </si>
  <si>
    <t>CUOTAS IMSS</t>
  </si>
  <si>
    <t>21172-0000-0001-0002</t>
  </si>
  <si>
    <t>INVALIDEZ CESANTIA VEJEZ</t>
  </si>
  <si>
    <t>21172-0000-0001-0003</t>
  </si>
  <si>
    <t>5% INFONAVIT</t>
  </si>
  <si>
    <t>21172-0000-0001-0004</t>
  </si>
  <si>
    <t>IMSS RETENIDO</t>
  </si>
  <si>
    <t>21179-0000-0002-0000</t>
  </si>
  <si>
    <t>IVA TRASLADADO PENDIENTE DE COBRO</t>
  </si>
  <si>
    <t>21190-0000-0001-0003</t>
  </si>
  <si>
    <t>DEPOSITOS TAQUILLA</t>
  </si>
  <si>
    <t>21190-0000-0001-0007</t>
  </si>
  <si>
    <t>PROV CAJA CHICA</t>
  </si>
  <si>
    <t>21190-0000-0001-0008</t>
  </si>
  <si>
    <t>VARIOS</t>
  </si>
  <si>
    <t>21190-0000-0001-0095</t>
  </si>
  <si>
    <t>ORDAZ VAZQUEZ MARIA ELENA</t>
  </si>
  <si>
    <t>21190-0000-0001-0099</t>
  </si>
  <si>
    <t>CONACULTA (INTERES INVERSIONES)</t>
  </si>
  <si>
    <t>21190-0000-0001-0111</t>
  </si>
  <si>
    <t>RODRIGUEZ OSCAR</t>
  </si>
  <si>
    <t>21190-0000-0001-0130</t>
  </si>
  <si>
    <t>SUELDOS POR PAGAR</t>
  </si>
  <si>
    <t>21190-0000-0001-0141</t>
  </si>
  <si>
    <t>GARCÍA JUAN ANTONIO</t>
  </si>
  <si>
    <t>21190-0000-0001-0176</t>
  </si>
  <si>
    <t>21190-0000-0001-0177</t>
  </si>
  <si>
    <t>DELGADO MAGAÑA NORA JUDITH</t>
  </si>
  <si>
    <t>21190-0000-0001-0201</t>
  </si>
  <si>
    <t>21190-0000-0001-0223</t>
  </si>
  <si>
    <t>AGUILERA ALFARO MELANIE</t>
  </si>
  <si>
    <t>21190-0000-0001-0294</t>
  </si>
  <si>
    <t>SANCHEZ ANDRADE REBECA</t>
  </si>
  <si>
    <t>21190-0000-0001-0350</t>
  </si>
  <si>
    <t>21190-0000-0001-0351</t>
  </si>
  <si>
    <t>21190-0000-0001-0364</t>
  </si>
  <si>
    <t>21190-0000-0001-0403</t>
  </si>
  <si>
    <t>LINO BARAJAS ORLANDO URIEL</t>
  </si>
  <si>
    <t>21190-0000-0001-0448</t>
  </si>
  <si>
    <t>PLASCENCIA PANTOJA JUAN JOSE</t>
  </si>
  <si>
    <t>21190-0000-0001-0463</t>
  </si>
  <si>
    <t>ALFARO OSUNA ALFREDO</t>
  </si>
  <si>
    <t>21190-0000-0001-0464</t>
  </si>
  <si>
    <t>MORENO RIVERA ISRAEL</t>
  </si>
  <si>
    <t>21190-0000-0001-0465</t>
  </si>
  <si>
    <t>NEGRETE NUÑEZ EVANGELINA</t>
  </si>
  <si>
    <t>21190-0000-0001-0466</t>
  </si>
  <si>
    <t>RIVERA RAMIREZ GRACIELA</t>
  </si>
  <si>
    <t>21190-0000-0001-0468</t>
  </si>
  <si>
    <t>21190-0000-0001-0474</t>
  </si>
  <si>
    <t>GARCIA OROZCO JOSE ADRIAN</t>
  </si>
  <si>
    <t>21190-0000-0001-0482</t>
  </si>
  <si>
    <t>RAMIREZ GONZALEZ LEONARDO</t>
  </si>
  <si>
    <t>21190-0000-0001-0494</t>
  </si>
  <si>
    <t>CASTILLO CONTRERAS JUAN SEBASTIAN</t>
  </si>
  <si>
    <t>21190-0000-0001-0498</t>
  </si>
  <si>
    <t>RODRIGUEZ GUTIERREZ ILEANA</t>
  </si>
  <si>
    <t>21190-0000-0001-0500</t>
  </si>
  <si>
    <t>21190-0000-0001-0508</t>
  </si>
  <si>
    <t>MONTES MEZA MARIA ALEJANDRA</t>
  </si>
  <si>
    <t>21190-0000-0001-0520</t>
  </si>
  <si>
    <t>MEZA SALGADO ABRAHAM DANIEL</t>
  </si>
  <si>
    <t>21190-0000-0001-0536</t>
  </si>
  <si>
    <t>AGUILAR HERNANDEZ FRANCISCO ALEJANDRO</t>
  </si>
  <si>
    <t>21190-0000-0002-0001</t>
  </si>
  <si>
    <t>ANTICPO RENTA DE STANDS</t>
  </si>
  <si>
    <t>21190-0000-0002-0002</t>
  </si>
  <si>
    <t>ANTICIPO RENTA TEATROS</t>
  </si>
  <si>
    <t>21190-0000-0002-0004</t>
  </si>
  <si>
    <t>ANTICIPO OTROS</t>
  </si>
  <si>
    <t>21190-0000-0003-0003</t>
  </si>
  <si>
    <t>FONDO DE AHORRO</t>
  </si>
  <si>
    <t>21190-0000-0003-0004</t>
  </si>
  <si>
    <t>FONACOT</t>
  </si>
  <si>
    <t>21190-0000-0003-0005</t>
  </si>
  <si>
    <t>RET INFONAVIT(CREDITOS)</t>
  </si>
  <si>
    <t>SE REALIZARÁ PAGO</t>
  </si>
  <si>
    <t>SE ENTERA EN EL PAGO PROVISIONAL DEL MES DE DICIEMBRE 2023</t>
  </si>
  <si>
    <t>SE REALIZARA PAGO DE ACUERDO A CONTRATO</t>
  </si>
  <si>
    <t>SE ENTERA EN EL PAGO DE LIQUIDACIÓN 6 BIMESTRE 2023</t>
  </si>
  <si>
    <t>41730-0710-0018-0012</t>
  </si>
  <si>
    <t>ALTERNATIVAS</t>
  </si>
  <si>
    <t>41730-0730-0001-0001</t>
  </si>
  <si>
    <t>CASA DE LA CULTURA DIEGO RIVERA</t>
  </si>
  <si>
    <t>41730-0730-0001-0002</t>
  </si>
  <si>
    <t>ESCUELA DE ARTES PLASTICAS</t>
  </si>
  <si>
    <t>41730-0730-0001-0004</t>
  </si>
  <si>
    <t>ESCUELA DE MUSICA</t>
  </si>
  <si>
    <t>41730-0730-0001-0006</t>
  </si>
  <si>
    <t>CACUL EFREN HERNANDEZ</t>
  </si>
  <si>
    <t>41730-0730-0003-0002</t>
  </si>
  <si>
    <t>RENTA DE STAND</t>
  </si>
  <si>
    <t>41730-0730-0003-0003</t>
  </si>
  <si>
    <t>OTROS FERIA DEL LIBRO</t>
  </si>
  <si>
    <t>41730-0730-0004-0001</t>
  </si>
  <si>
    <t>VENTA DE BOLETOS FIC</t>
  </si>
  <si>
    <t>41730-0730-0005-0001</t>
  </si>
  <si>
    <t>VENTA DE BOLETOS FIAC</t>
  </si>
  <si>
    <t>41730-0730-0009-0001</t>
  </si>
  <si>
    <t>APORTACIONES IEC</t>
  </si>
  <si>
    <t>41730-0730-0010-0002</t>
  </si>
  <si>
    <t>INGRESOS GALERIA JESUS GALLARDO</t>
  </si>
  <si>
    <t>41730-0730-0010-0007</t>
  </si>
  <si>
    <t>APOYOS (FACTURAS)</t>
  </si>
  <si>
    <t>41730-0730-0010-0008</t>
  </si>
  <si>
    <t>DIPLOMADOS, CURSOS Y TALLERES OTROS</t>
  </si>
  <si>
    <t>41730-0730-0010-0010</t>
  </si>
  <si>
    <t>OTROS</t>
  </si>
  <si>
    <t>41730-0730-0010-0012</t>
  </si>
  <si>
    <t>41730-0730-0010-0014</t>
  </si>
  <si>
    <t>OTROS INGRESOS CON IVA</t>
  </si>
  <si>
    <t>41730-0730-0010-0015</t>
  </si>
  <si>
    <t>CONVENIOS VARIOS</t>
  </si>
  <si>
    <t>41730-0730-0011-0001</t>
  </si>
  <si>
    <t>TEATRO MANUEL DOBLADO</t>
  </si>
  <si>
    <t>41730-0730-0011-0002</t>
  </si>
  <si>
    <t>TEATRO MARIA GREVER</t>
  </si>
  <si>
    <t>41730-0730-0014-0001</t>
  </si>
  <si>
    <t>ARRENDAMIENTO PLAZA DE GALLOS</t>
  </si>
  <si>
    <t>41730-0730-0015-0001</t>
  </si>
  <si>
    <t>VENTA DE BOLETOS FESTIVAL DE MONÓLOGOS</t>
  </si>
  <si>
    <t>42210-0910-0001-0001</t>
  </si>
  <si>
    <t>TRANSFERENCIAS FEDERALES NO ETIQUETADAS</t>
  </si>
  <si>
    <t>42210-0910-0001-0002</t>
  </si>
  <si>
    <t>TRANSFERENCIAS FEDERALES ETIQUETADAS</t>
  </si>
  <si>
    <t>42230-0930-0001-0001</t>
  </si>
  <si>
    <t>INGRESOS POR SUBSIDIO MUNICIPIO</t>
  </si>
  <si>
    <t>51110-1131-0000-0000</t>
  </si>
  <si>
    <t>SUELDOS BASE AL PERSONAL PERMANENTE</t>
  </si>
  <si>
    <t>51120-1212-0000-0000</t>
  </si>
  <si>
    <t>HONORARIOS</t>
  </si>
  <si>
    <t>51120-1221-0000-0000</t>
  </si>
  <si>
    <t>SUELDOS BASE AL PERSONAL EVENTUAL</t>
  </si>
  <si>
    <t>51130-1311-0000-0000</t>
  </si>
  <si>
    <t>PRIMAS POR AÑOS DE SERVICIOS EFECTIVOS P</t>
  </si>
  <si>
    <t>51130-1321-0000-0000</t>
  </si>
  <si>
    <t>PRIMAS DE VACACIONES, DOMINICAL</t>
  </si>
  <si>
    <t>51130-1323-0000-0000</t>
  </si>
  <si>
    <t>GRATIFICACIÓN FIN DE AÑO</t>
  </si>
  <si>
    <t>51130-1342-0000-0000</t>
  </si>
  <si>
    <t>RETRIBUCIONES POR ACTIVIDADES ESPECIALES</t>
  </si>
  <si>
    <t>51140-1411-0000-0000</t>
  </si>
  <si>
    <t>APORTACIONES DE SEGURIDAD SOCIAL</t>
  </si>
  <si>
    <t>51140-1421-0000-0000</t>
  </si>
  <si>
    <t>APORTACIONES A FONDOS DE VIVIENDA</t>
  </si>
  <si>
    <t>51140-1431-0000-0000</t>
  </si>
  <si>
    <t>APORTACIONES AL SISTEMA PARA EL RETIRO</t>
  </si>
  <si>
    <t>51150-1511-0000-0000</t>
  </si>
  <si>
    <t>CUOTAS PARA EL FONDO DE AHORRO</t>
  </si>
  <si>
    <t>51150-1522-0000-0000</t>
  </si>
  <si>
    <t>LIQUIDACIONES POR INDEMNIZACIONES Y POR</t>
  </si>
  <si>
    <t>51150-1545-0000-0000</t>
  </si>
  <si>
    <t>AYUDA PARA DESPENSA</t>
  </si>
  <si>
    <t>51150-1547-0000-0000</t>
  </si>
  <si>
    <t>AYUDA PARA DÍA DE REYES</t>
  </si>
  <si>
    <t>51150-1548-0000-0000</t>
  </si>
  <si>
    <t>AYUDA PARA 10 DE MAYO</t>
  </si>
  <si>
    <t>51150-1592-0000-0000</t>
  </si>
  <si>
    <t>PREMIO POR PUNTUALIDAD</t>
  </si>
  <si>
    <t>51150-1593-0000-0000</t>
  </si>
  <si>
    <t>PREMIO POR ASISTENCIA</t>
  </si>
  <si>
    <t>51210-2111-0000-0000</t>
  </si>
  <si>
    <t>MATERIALES Y ÚTILES DE OFICINA</t>
  </si>
  <si>
    <t>51210-2141-0000-0000</t>
  </si>
  <si>
    <t>MATERIALES Y ÚTILES DE TECNOLOGÍAS DE LA</t>
  </si>
  <si>
    <t>51210-2151-0000-0000</t>
  </si>
  <si>
    <t>MATERIAL IMPRESO E INFORMACIÓN DIGITAL</t>
  </si>
  <si>
    <t>51210-2161-0000-0000</t>
  </si>
  <si>
    <t>MATERIAL DE LIMPIEZA</t>
  </si>
  <si>
    <t>51210-2171-0000-0000</t>
  </si>
  <si>
    <t>MATERIALES Y ÚTILES DE ENSEÑANZA</t>
  </si>
  <si>
    <t>51220-2211-0000-0000</t>
  </si>
  <si>
    <t>PRODUCTOS ALIMENTICIOS PARA PERSONAS</t>
  </si>
  <si>
    <t>51240-2461-0000-0000</t>
  </si>
  <si>
    <t>Material eléctrico y electrónico</t>
  </si>
  <si>
    <t>51240-2481-0000-0000</t>
  </si>
  <si>
    <t>MATERIALES COMPLEMENTARIOS .</t>
  </si>
  <si>
    <t>51250-2531-0000-0000</t>
  </si>
  <si>
    <t>MEDICINAS Y PRODUCTOS FARMACÉUTICOS</t>
  </si>
  <si>
    <t>51260-2613-0000-0000</t>
  </si>
  <si>
    <t>Combustibles, lubricantes y aditivos des</t>
  </si>
  <si>
    <t>51270-2711-0000-0000</t>
  </si>
  <si>
    <t>Vestuario y uniformes destinados a activ</t>
  </si>
  <si>
    <t>51270-2712-0000-0000</t>
  </si>
  <si>
    <t>VESTUARIO Y UNIFORMES ACTIVIDADES OPERAT</t>
  </si>
  <si>
    <t>51290-2911-0000-0000</t>
  </si>
  <si>
    <t>HERRAMIENTAS MENORES</t>
  </si>
  <si>
    <t>51290-2921-0000-0000</t>
  </si>
  <si>
    <t>REFACCIONES Y ACCESORIOS MENORES DE EDIF</t>
  </si>
  <si>
    <t>51290-2931-0000-0000</t>
  </si>
  <si>
    <t>REFACCIONES Y ACCESORIOS MENORES DE MOBI</t>
  </si>
  <si>
    <t>51290-2941-0000-0000</t>
  </si>
  <si>
    <t>REFACCIONES Y ACCESORIOS MENORES DE EQUI</t>
  </si>
  <si>
    <t>51290-2961-0000-0000</t>
  </si>
  <si>
    <t>51310-3111-0000-0000</t>
  </si>
  <si>
    <t>SERVICIO DE ENERGÍA ELÉCTRICA</t>
  </si>
  <si>
    <t>51310-3131-0000-0000</t>
  </si>
  <si>
    <t>SERVICIO DE AGUA</t>
  </si>
  <si>
    <t>51310-3141-0000-0000</t>
  </si>
  <si>
    <t>SERVICIO TELEFONÍA TRADICIONAL</t>
  </si>
  <si>
    <t>51310-3151-0000-0000</t>
  </si>
  <si>
    <t>SERVICIO TELEFONÍA CELULAR</t>
  </si>
  <si>
    <t>51310-3171-0000-0000</t>
  </si>
  <si>
    <t>Servicios de acceso de Internet, redes y</t>
  </si>
  <si>
    <t>51310-3181-0000-0000</t>
  </si>
  <si>
    <t>SERVICIOS POSTALES</t>
  </si>
  <si>
    <t>51320-3233-0000-0000</t>
  </si>
  <si>
    <t>Arrendamiento de equipo y bienes informá</t>
  </si>
  <si>
    <t>51320-3291-0000-0000</t>
  </si>
  <si>
    <t>OTROS ARRENDAMIENTOS</t>
  </si>
  <si>
    <t>51330-3311-0000-0000</t>
  </si>
  <si>
    <t>SERVICIOS LEGALES</t>
  </si>
  <si>
    <t>51330-3331-0000-0000</t>
  </si>
  <si>
    <t>Servicios de procesos, técnica y en tecn</t>
  </si>
  <si>
    <t>51330-3341-0000-0000</t>
  </si>
  <si>
    <t>SERVICIOS DE CAPACITACIÓN</t>
  </si>
  <si>
    <t>51330-3361-0000-0000</t>
  </si>
  <si>
    <t>IMPRESIONES OFICIALES</t>
  </si>
  <si>
    <t>51340-3411-0000-0000</t>
  </si>
  <si>
    <t>SERVICIOS FINANCIEROS Y BANCARIOS</t>
  </si>
  <si>
    <t>51340-3412-0000-0000</t>
  </si>
  <si>
    <t>DIFERENCIA CAMBIARIA</t>
  </si>
  <si>
    <t>51340-3441-0000-0000</t>
  </si>
  <si>
    <t>SEGUROS DE RESPONSABILIDAD PATRIMONIAL Y</t>
  </si>
  <si>
    <t>51340-3451-0000-0000</t>
  </si>
  <si>
    <t>SEGURO DE BIENES PATRIMONIALES</t>
  </si>
  <si>
    <t>51340-3471-0000-0000</t>
  </si>
  <si>
    <t>FLETES Y MANIOBRAS</t>
  </si>
  <si>
    <t>51350-3511-0000-0000</t>
  </si>
  <si>
    <t>CONSERVACIÓN Y MANTENIMIENTO DE INMUEBLE</t>
  </si>
  <si>
    <t>51350-3512-0000-0000</t>
  </si>
  <si>
    <t>Instalaciones</t>
  </si>
  <si>
    <t>51350-3521-0000-0000</t>
  </si>
  <si>
    <t>INSTALACIÓN, REPARACIÓN Y MANTENIMIENTO</t>
  </si>
  <si>
    <t>51350-3531-0000-0000</t>
  </si>
  <si>
    <t>51350-3551-0000-0000</t>
  </si>
  <si>
    <t>REPARACIÓN Y MANTENIMIENTO DE EQUIPO DE</t>
  </si>
  <si>
    <t>51350-3571-0000-0000</t>
  </si>
  <si>
    <t>51350-3591-0000-0000</t>
  </si>
  <si>
    <t>Servicios de Jardineria y Fumigacion</t>
  </si>
  <si>
    <t>51360-3611-0000-0000</t>
  </si>
  <si>
    <t>Difusión por radio, televisión y otros m</t>
  </si>
  <si>
    <t>51360-3612-0000-0000</t>
  </si>
  <si>
    <t>Impresión y elaboración de publicaciones</t>
  </si>
  <si>
    <t>51360-3613-0000-0000</t>
  </si>
  <si>
    <t>ESPECTÁCULOS CULTURALES</t>
  </si>
  <si>
    <t>51360-3631-0000-0000</t>
  </si>
  <si>
    <t>SERVICIOS DE CREATIVIDAD, PREPRODUCCIÓN</t>
  </si>
  <si>
    <t>51360-3661-0000-0000</t>
  </si>
  <si>
    <t>SERVICIO DE CREACIÓN Y DIFUSIÓN DE CONTE</t>
  </si>
  <si>
    <t>51370-3721-0000-0000</t>
  </si>
  <si>
    <t>PASAJES TERRESTRES</t>
  </si>
  <si>
    <t>51370-3751-0000-0000</t>
  </si>
  <si>
    <t>VIÁTICOS EN EL PAÍS.</t>
  </si>
  <si>
    <t>51370-3791-0000-0000</t>
  </si>
  <si>
    <t>OTROS SERVICIOS DE TRASLADO Y HOSPEDAJE</t>
  </si>
  <si>
    <t>51380-3811-0000-0000</t>
  </si>
  <si>
    <t>GASTOS DE CEREMONIAL</t>
  </si>
  <si>
    <t>51380-3812-0000-0000</t>
  </si>
  <si>
    <t>EVENTOS INSTITUCIONALES</t>
  </si>
  <si>
    <t>51380-3831-0000-0000</t>
  </si>
  <si>
    <t>CONGRESOS Y CONVENCIONES</t>
  </si>
  <si>
    <t>51380-3841-0000-0000</t>
  </si>
  <si>
    <t>EXPOSICIONES</t>
  </si>
  <si>
    <t>51380-3851-0000-0000</t>
  </si>
  <si>
    <t>Gastos de representación</t>
  </si>
  <si>
    <t>51380-3852-0000-0000</t>
  </si>
  <si>
    <t>GASTOS DE OFICINA Y ORGANIZACIÓN</t>
  </si>
  <si>
    <t>51390-3921-0000-0000</t>
  </si>
  <si>
    <t>OTROS IMPUESTOS Y DERECHOS</t>
  </si>
  <si>
    <t>51390-3961-0000-0000</t>
  </si>
  <si>
    <t>OTROS GASTOS POR RESPONSABILIDADES</t>
  </si>
  <si>
    <t>51390-3981-0000-0000</t>
  </si>
  <si>
    <t>Impuesto sobre nóminas</t>
  </si>
  <si>
    <t>51390-3991-0000-0000</t>
  </si>
  <si>
    <t>OTROS SERVICIOS GENERALES</t>
  </si>
  <si>
    <t>55151-0000-0001-0000</t>
  </si>
  <si>
    <t>DEPRECIACION DE MOBILIARIO Y EQUIPO</t>
  </si>
  <si>
    <t>55151-0000-0002-0000</t>
  </si>
  <si>
    <t>DEPRECIACION DE BIENES INFORMATICOS</t>
  </si>
  <si>
    <t>55151-0000-0003-0000</t>
  </si>
  <si>
    <t>DEPRECIACION MUEBLES EXCEPTO DE OFICINA</t>
  </si>
  <si>
    <t>55152-0000-0001-0000</t>
  </si>
  <si>
    <t>DEPRECIACION DE MOBILIARIO Y EQ EDUCACIO</t>
  </si>
  <si>
    <t>55154-0000-0001-0000</t>
  </si>
  <si>
    <t>DEPRECIACION EQUIPO DE TRANSPORTE</t>
  </si>
  <si>
    <t>55156-0000-0001-0000</t>
  </si>
  <si>
    <t>DEPRECIACION DE HERRAMIENTAS</t>
  </si>
  <si>
    <t>55156-0000-0002-0000</t>
  </si>
  <si>
    <t>DEPRECIACION OTROS BIENES MUEBLES</t>
  </si>
  <si>
    <t>55171-0000-0001-0000</t>
  </si>
  <si>
    <t>AMORTIZACION DE SOFTWARE</t>
  </si>
  <si>
    <t>SUELDO DEL PERSONAL BASE</t>
  </si>
  <si>
    <t>SUELDO MAESTROS</t>
  </si>
  <si>
    <t>31100-0000-0001-0001</t>
  </si>
  <si>
    <t>EN EFECTIVO</t>
  </si>
  <si>
    <t>31100-0000-0001-0002</t>
  </si>
  <si>
    <t>EN ESPECIE</t>
  </si>
  <si>
    <t>Resultado del Ejercicio (Ahorro/Desahorro)</t>
  </si>
  <si>
    <t>Resultado de Ejercicios Anteriores</t>
  </si>
  <si>
    <t>32200-0000-0001-0000</t>
  </si>
  <si>
    <t>32200-0000-0002-0000</t>
  </si>
  <si>
    <t>32200-0000-0003-0000</t>
  </si>
  <si>
    <t>32200-0000-0004-0000</t>
  </si>
  <si>
    <t>32200-0000-0005-0000</t>
  </si>
  <si>
    <t>32200-0000-0006-0000</t>
  </si>
  <si>
    <t>32200-0000-0007-0000</t>
  </si>
  <si>
    <t>32200-0000-0008-0000</t>
  </si>
  <si>
    <t>32200-0000-0009-0000</t>
  </si>
  <si>
    <t>32200-0000-0010-0000</t>
  </si>
  <si>
    <t>32200-0000-0011-0000</t>
  </si>
  <si>
    <t>32200-0000-0012-0000</t>
  </si>
  <si>
    <t>32200-0000-0013-0000</t>
  </si>
  <si>
    <t>32200-0000-0014-0000</t>
  </si>
  <si>
    <t>32200-0000-0015-0000</t>
  </si>
  <si>
    <t>32200-0000-0016-0000</t>
  </si>
  <si>
    <t>32200-0000-0017-0000</t>
  </si>
  <si>
    <t>32200-0000-0018-0000</t>
  </si>
  <si>
    <t>32200-0000-0019-0000</t>
  </si>
  <si>
    <t>32200-0000-0020-0000</t>
  </si>
  <si>
    <t>32200-0000-0021-0000</t>
  </si>
  <si>
    <t>32200-0000-0022-0000</t>
  </si>
  <si>
    <t>32200-0000-0024-0000</t>
  </si>
  <si>
    <t>32200-0000-0025-0000</t>
  </si>
  <si>
    <t>32200-0000-0027-0000</t>
  </si>
  <si>
    <t>32200-0000-0028-0000</t>
  </si>
  <si>
    <t>32200-0000-0029-0000</t>
  </si>
  <si>
    <t>32200-0000-0031-0000</t>
  </si>
  <si>
    <t>32200-0000-0033-0000</t>
  </si>
  <si>
    <t>32200-0000-0035-0000</t>
  </si>
  <si>
    <t>32200-0000-0037-0000</t>
  </si>
  <si>
    <t>32200-0000-0038-0000</t>
  </si>
  <si>
    <t>32200-0300-0023-0000</t>
  </si>
  <si>
    <t>REMANENTE 2012</t>
  </si>
  <si>
    <t>32200-0300-0026-0000</t>
  </si>
  <si>
    <t>REMANENTE 2014</t>
  </si>
  <si>
    <t>32200-0300-0030-0000</t>
  </si>
  <si>
    <t>REMANENTE 2017</t>
  </si>
  <si>
    <t>32200-0300-0032-0000</t>
  </si>
  <si>
    <t>REMANENTE 2018</t>
  </si>
  <si>
    <t>32200-0300-0034-0001</t>
  </si>
  <si>
    <t>INGRESOS DE LIBRE DISPOSICION</t>
  </si>
  <si>
    <t>32200-0300-0034-0002</t>
  </si>
  <si>
    <t>INGRESOS DE FINANCIAMIENTOS FEDERALES</t>
  </si>
  <si>
    <t>32200-0300-0036-0001</t>
  </si>
  <si>
    <t>REMANENTE LIBRE DISPOSICION 2020</t>
  </si>
  <si>
    <t>32200-0300-0036-0002</t>
  </si>
  <si>
    <t>REMANENTE INGRESOS FEDERALES 2020</t>
  </si>
  <si>
    <t>32200-0300-0037-0001</t>
  </si>
  <si>
    <t>REMANENTE LIBRE DISPOSICION 2021</t>
  </si>
  <si>
    <t>32200-0300-0038-0001</t>
  </si>
  <si>
    <t>REMANENTE LIBRE DISPOSICION 2022</t>
  </si>
  <si>
    <t>Revalúo de Bienes Mmuebles</t>
  </si>
  <si>
    <t>11112-0000-0001-0000</t>
  </si>
  <si>
    <t>DIRECCION GENERAL</t>
  </si>
  <si>
    <t>11112-0000-0002-0000</t>
  </si>
  <si>
    <t>ADMINISTRACION</t>
  </si>
  <si>
    <t>11112-0000-0003-0000</t>
  </si>
  <si>
    <t>DIRECCION OPERATIVA</t>
  </si>
  <si>
    <t>11112-0000-0004-0000</t>
  </si>
  <si>
    <t>GALERIA JESUS GALLARDO</t>
  </si>
  <si>
    <t>11112-0000-0005-0000</t>
  </si>
  <si>
    <t>CASA DE LA CULTURA</t>
  </si>
  <si>
    <t>11112-0000-0006-0000</t>
  </si>
  <si>
    <t>11112-0000-0007-0000</t>
  </si>
  <si>
    <t>11112-0000-0009-0000</t>
  </si>
  <si>
    <t>VINCULACION</t>
  </si>
  <si>
    <t>11112-0000-0010-0000</t>
  </si>
  <si>
    <t>(MIL) MUSEO DE IDENTIDADES LEONESAS</t>
  </si>
  <si>
    <t>11112-0000-0011-0000</t>
  </si>
  <si>
    <t>11121-0000-0001-0000</t>
  </si>
  <si>
    <t>BANCOMER</t>
  </si>
  <si>
    <t>11121-0000-0003-0001</t>
  </si>
  <si>
    <t>BANCO DEL BAJIO CTA 10572230201</t>
  </si>
  <si>
    <t>11121-0000-0003-0002</t>
  </si>
  <si>
    <t>BANCO DEL BAJIO 2169407201 FIC</t>
  </si>
  <si>
    <t>11121-0000-0003-0003</t>
  </si>
  <si>
    <t>BANCO DEL BAJIO 3202264 TAQUILLA</t>
  </si>
  <si>
    <t>11121-0000-0003-0004</t>
  </si>
  <si>
    <t>BANCO DEL BAJIO 10572230202</t>
  </si>
  <si>
    <t>11121-0000-0003-0006</t>
  </si>
  <si>
    <t>BAJIO 4202750 CONACULTA</t>
  </si>
  <si>
    <t>11121-0000-0003-0007</t>
  </si>
  <si>
    <t>5307665 MUSEO DE LAS IDENTIDADES</t>
  </si>
  <si>
    <t>11121-0000-0003-0024</t>
  </si>
  <si>
    <t>10572230203 BANBAJIO SPEI CUOTAS</t>
  </si>
  <si>
    <t>11121-0000-0003-0028</t>
  </si>
  <si>
    <t>385925560201 ICL GASTO OPERATIVO</t>
  </si>
  <si>
    <t>11121-0000-0003-0029</t>
  </si>
  <si>
    <t>385927210201 ICL PROGRAMA DE INVERSION</t>
  </si>
  <si>
    <t>11121-0000-0003-0031</t>
  </si>
  <si>
    <t>413811460101 PAICE MUSICA PARA TODOS</t>
  </si>
  <si>
    <t>94,533,418.53</t>
  </si>
  <si>
    <t>0.00</t>
  </si>
  <si>
    <t>95,774,632.83</t>
  </si>
  <si>
    <t>100,695,866.47</t>
  </si>
  <si>
    <t>71,324.96</t>
  </si>
  <si>
    <t>95,695,207.87</t>
  </si>
  <si>
    <t>95,703,307.87</t>
  </si>
  <si>
    <t>12411-5111-0000-0000</t>
  </si>
  <si>
    <t>MUEBLES DE OFICINA Y ESTANTERÍA</t>
  </si>
  <si>
    <t>12412-5121-0000-0000</t>
  </si>
  <si>
    <t>MUEBLES, EXCEPTO DE OFICINA Y ESTANTERÍA</t>
  </si>
  <si>
    <t>12413-5151-0000-0000</t>
  </si>
  <si>
    <t>EQUIPO DE CÓMPUTO Y DE TECNOLOGÍAS DE LA</t>
  </si>
  <si>
    <t>12419-5191-0000-0000</t>
  </si>
  <si>
    <t>OTRO MOBILIARIO Y EQUIPO DE ADMINISTARCI</t>
  </si>
  <si>
    <t>12421-5211-0000-0000</t>
  </si>
  <si>
    <t>EQUIPOS Y APARATOS AUDIOVISUALES</t>
  </si>
  <si>
    <t>12423-5231-0000-0000</t>
  </si>
  <si>
    <t>CAMARAS FOTOGRAFICAS Y DE VIDEO</t>
  </si>
  <si>
    <t>12429-5291-0000-0000</t>
  </si>
  <si>
    <t>OTRO MOBILIARIO Y EQUIPO EDUCACIONAL Y R</t>
  </si>
  <si>
    <t>12465-5651-0000-0000</t>
  </si>
  <si>
    <t>EQUIPO DE COMUNICACIÓN Y TELECOMUNICACIO</t>
  </si>
  <si>
    <t>12467-5671-0000-0000</t>
  </si>
  <si>
    <t>HERRAMIENTAS</t>
  </si>
  <si>
    <t>12469-5691-0000-0000</t>
  </si>
  <si>
    <t>OTROS EQUIPOS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</si>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</sst>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b/>
      <i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0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horizontal="center" wrapText="1"/>
      <protection locked="0"/>
    </xf>
    <xf numFmtId="0" fontId="13" fillId="0" borderId="0" xfId="8" applyFont="1" applyAlignment="1">
      <alignment horizontal="left"/>
    </xf>
    <xf numFmtId="4" fontId="12" fillId="0" borderId="0" xfId="8" applyNumberFormat="1" applyFont="1"/>
    <xf numFmtId="4" fontId="13" fillId="0" borderId="0" xfId="8" applyNumberFormat="1" applyFont="1" applyAlignment="1">
      <alignment horizontal="right"/>
    </xf>
    <xf numFmtId="4" fontId="12" fillId="0" borderId="0" xfId="8" applyNumberFormat="1" applyFont="1" applyAlignment="1">
      <alignment horizontal="right"/>
    </xf>
    <xf numFmtId="0" fontId="13" fillId="0" borderId="0" xfId="8" applyFont="1" applyAlignment="1">
      <alignment horizontal="right"/>
    </xf>
    <xf numFmtId="0" fontId="13" fillId="0" borderId="0" xfId="8" applyFont="1" applyAlignment="1">
      <alignment wrapText="1"/>
    </xf>
    <xf numFmtId="0" fontId="8" fillId="0" borderId="0" xfId="0" applyFont="1" applyAlignment="1">
      <alignment wrapText="1"/>
    </xf>
    <xf numFmtId="9" fontId="13" fillId="0" borderId="0" xfId="8" applyNumberFormat="1" applyFont="1" applyAlignment="1">
      <alignment horizontal="center"/>
    </xf>
    <xf numFmtId="4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" wrapText="1"/>
    </xf>
    <xf numFmtId="4" fontId="8" fillId="0" borderId="0" xfId="1" applyNumberFormat="1" applyFont="1" applyFill="1" applyBorder="1" applyAlignment="1">
      <alignment wrapText="1"/>
    </xf>
    <xf numFmtId="4" fontId="2" fillId="0" borderId="0" xfId="12" applyNumberFormat="1" applyFont="1"/>
    <xf numFmtId="4" fontId="2" fillId="0" borderId="0" xfId="12" applyNumberFormat="1" applyFont="1" applyAlignment="1">
      <alignment horizontal="right"/>
    </xf>
    <xf numFmtId="4" fontId="3" fillId="0" borderId="0" xfId="12" applyNumberFormat="1" applyFont="1" applyAlignment="1">
      <alignment horizontal="right"/>
    </xf>
    <xf numFmtId="4" fontId="23" fillId="0" borderId="0" xfId="8" applyNumberFormat="1" applyFont="1" applyAlignment="1">
      <alignment horizontal="right"/>
    </xf>
    <xf numFmtId="0" fontId="3" fillId="0" borderId="0" xfId="12" applyFont="1" applyAlignment="1">
      <alignment horizontal="center" wrapText="1"/>
    </xf>
    <xf numFmtId="4" fontId="13" fillId="0" borderId="0" xfId="9" applyNumberFormat="1" applyFont="1" applyAlignment="1">
      <alignment horizontal="center"/>
    </xf>
    <xf numFmtId="4" fontId="13" fillId="0" borderId="0" xfId="9" applyNumberFormat="1" applyFont="1" applyAlignment="1">
      <alignment horizontal="right"/>
    </xf>
    <xf numFmtId="0" fontId="13" fillId="0" borderId="0" xfId="9" applyFont="1" applyAlignment="1">
      <alignment horizontal="right"/>
    </xf>
    <xf numFmtId="0" fontId="12" fillId="0" borderId="0" xfId="9" applyFont="1" applyAlignment="1">
      <alignment horizontal="center" vertical="center"/>
    </xf>
    <xf numFmtId="4" fontId="12" fillId="0" borderId="0" xfId="9" applyNumberFormat="1" applyFont="1" applyAlignment="1">
      <alignment horizontal="right"/>
    </xf>
    <xf numFmtId="4" fontId="11" fillId="3" borderId="1" xfId="10" applyNumberFormat="1" applyFont="1" applyFill="1" applyBorder="1" applyAlignment="1">
      <alignment horizontal="right"/>
    </xf>
    <xf numFmtId="4" fontId="11" fillId="3" borderId="1" xfId="10" applyNumberFormat="1" applyFont="1" applyFill="1" applyBorder="1" applyAlignment="1">
      <alignment horizontal="right" vertical="center" wrapText="1"/>
    </xf>
    <xf numFmtId="4" fontId="11" fillId="0" borderId="9" xfId="10" applyNumberFormat="1" applyFont="1" applyBorder="1"/>
    <xf numFmtId="4" fontId="11" fillId="0" borderId="1" xfId="10" applyNumberFormat="1" applyFont="1" applyBorder="1" applyAlignment="1">
      <alignment horizontal="right" vertical="center" wrapText="1"/>
    </xf>
    <xf numFmtId="4" fontId="13" fillId="0" borderId="1" xfId="10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wrapText="1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3" applyFont="1" applyAlignment="1" applyProtection="1">
      <alignment horizontal="center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8"/>
  <sheetViews>
    <sheetView showGridLines="0" tabSelected="1" zoomScaleNormal="100" zoomScaleSheetLayoutView="100" workbookViewId="0">
      <pane ySplit="5" topLeftCell="A12" activePane="bottomLeft" state="frozen"/>
      <selection activeCell="A14" sqref="A14:B14"/>
      <selection pane="bottomLeft" activeCell="H21" sqref="H2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1" t="s">
        <v>643</v>
      </c>
      <c r="B1" s="142"/>
      <c r="C1" s="143" t="s">
        <v>0</v>
      </c>
      <c r="D1" s="144">
        <v>2023</v>
      </c>
    </row>
    <row r="2" spans="1:4" x14ac:dyDescent="0.2">
      <c r="A2" s="145" t="s">
        <v>1</v>
      </c>
      <c r="B2" s="137"/>
      <c r="C2" s="146" t="s">
        <v>2</v>
      </c>
      <c r="D2" s="147" t="s">
        <v>1483</v>
      </c>
    </row>
    <row r="3" spans="1:4" x14ac:dyDescent="0.2">
      <c r="A3" s="145" t="s">
        <v>644</v>
      </c>
      <c r="B3" s="137"/>
      <c r="C3" s="146" t="s">
        <v>3</v>
      </c>
      <c r="D3" s="148">
        <v>1</v>
      </c>
    </row>
    <row r="4" spans="1:4" x14ac:dyDescent="0.2">
      <c r="A4" s="149" t="s">
        <v>4</v>
      </c>
      <c r="B4" s="138"/>
      <c r="C4" s="138"/>
      <c r="D4" s="150"/>
    </row>
    <row r="5" spans="1:4" ht="15" customHeight="1" x14ac:dyDescent="0.2">
      <c r="A5" s="139" t="s">
        <v>5</v>
      </c>
      <c r="B5" s="140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79" t="s">
        <v>63</v>
      </c>
      <c r="B43" s="179"/>
      <c r="C43" s="132"/>
      <c r="D43" s="132"/>
    </row>
    <row r="48" spans="1:5" ht="55.5" customHeight="1" x14ac:dyDescent="0.2">
      <c r="B48" s="151" t="s">
        <v>645</v>
      </c>
      <c r="C48" s="180" t="s">
        <v>646</v>
      </c>
      <c r="D48" s="180"/>
      <c r="E48" s="180"/>
    </row>
  </sheetData>
  <sheetProtection formatCells="0" formatColumns="0" formatRows="0" autoFilter="0" pivotTables="0"/>
  <mergeCells count="2">
    <mergeCell ref="A43:B43"/>
    <mergeCell ref="C48:E48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9"/>
  <sheetViews>
    <sheetView showGridLines="0" workbookViewId="0">
      <selection activeCell="J34" sqref="J34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88" t="str">
        <f>ESF!A1</f>
        <v>INSTITUTO CULTURAL DE LEÓN</v>
      </c>
      <c r="B1" s="189"/>
      <c r="C1" s="190"/>
    </row>
    <row r="2" spans="1:3" s="54" customFormat="1" ht="18" customHeight="1" x14ac:dyDescent="0.25">
      <c r="A2" s="191" t="s">
        <v>518</v>
      </c>
      <c r="B2" s="192"/>
      <c r="C2" s="193"/>
    </row>
    <row r="3" spans="1:3" s="54" customFormat="1" ht="18" customHeight="1" x14ac:dyDescent="0.25">
      <c r="A3" s="191" t="str">
        <f>ESF!A3</f>
        <v>Correspondiente del 01 de Enero al 31 de Diciembre de 2023</v>
      </c>
      <c r="B3" s="192"/>
      <c r="C3" s="193"/>
    </row>
    <row r="4" spans="1:3" s="56" customFormat="1" x14ac:dyDescent="0.2">
      <c r="A4" s="194" t="s">
        <v>519</v>
      </c>
      <c r="B4" s="195"/>
      <c r="C4" s="196"/>
    </row>
    <row r="5" spans="1:3" x14ac:dyDescent="0.2">
      <c r="A5" s="71" t="s">
        <v>520</v>
      </c>
      <c r="B5" s="71"/>
      <c r="C5" s="173">
        <v>95703307.870000005</v>
      </c>
    </row>
    <row r="6" spans="1:3" x14ac:dyDescent="0.2">
      <c r="A6" s="73"/>
      <c r="B6" s="74"/>
      <c r="C6" s="75"/>
    </row>
    <row r="7" spans="1:3" x14ac:dyDescent="0.2">
      <c r="A7" s="84" t="s">
        <v>521</v>
      </c>
      <c r="B7" s="84"/>
      <c r="C7" s="76">
        <f>SUM(C8:C13)</f>
        <v>0</v>
      </c>
    </row>
    <row r="8" spans="1:3" x14ac:dyDescent="0.2">
      <c r="A8" s="92" t="s">
        <v>522</v>
      </c>
      <c r="B8" s="91" t="s">
        <v>310</v>
      </c>
      <c r="C8" s="77">
        <v>0</v>
      </c>
    </row>
    <row r="9" spans="1:3" x14ac:dyDescent="0.2">
      <c r="A9" s="78" t="s">
        <v>523</v>
      </c>
      <c r="B9" s="79" t="s">
        <v>524</v>
      </c>
      <c r="C9" s="77">
        <v>0</v>
      </c>
    </row>
    <row r="10" spans="1:3" x14ac:dyDescent="0.2">
      <c r="A10" s="78" t="s">
        <v>525</v>
      </c>
      <c r="B10" s="79" t="s">
        <v>319</v>
      </c>
      <c r="C10" s="77">
        <v>0</v>
      </c>
    </row>
    <row r="11" spans="1:3" x14ac:dyDescent="0.2">
      <c r="A11" s="78" t="s">
        <v>526</v>
      </c>
      <c r="B11" s="79" t="s">
        <v>320</v>
      </c>
      <c r="C11" s="77">
        <v>0</v>
      </c>
    </row>
    <row r="12" spans="1:3" x14ac:dyDescent="0.2">
      <c r="A12" s="78" t="s">
        <v>527</v>
      </c>
      <c r="B12" s="79" t="s">
        <v>321</v>
      </c>
      <c r="C12" s="77">
        <v>0</v>
      </c>
    </row>
    <row r="13" spans="1:3" x14ac:dyDescent="0.2">
      <c r="A13" s="80" t="s">
        <v>528</v>
      </c>
      <c r="B13" s="81" t="s">
        <v>529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530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531</v>
      </c>
      <c r="C16" s="77">
        <v>0</v>
      </c>
    </row>
    <row r="17" spans="1:5" x14ac:dyDescent="0.2">
      <c r="A17" s="86">
        <v>3.2</v>
      </c>
      <c r="B17" s="79" t="s">
        <v>532</v>
      </c>
      <c r="C17" s="77">
        <v>0</v>
      </c>
    </row>
    <row r="18" spans="1:5" x14ac:dyDescent="0.2">
      <c r="A18" s="86">
        <v>3.3</v>
      </c>
      <c r="B18" s="81" t="s">
        <v>533</v>
      </c>
      <c r="C18" s="87">
        <v>0</v>
      </c>
    </row>
    <row r="19" spans="1:5" x14ac:dyDescent="0.2">
      <c r="A19" s="73"/>
      <c r="B19" s="88"/>
      <c r="C19" s="89"/>
    </row>
    <row r="20" spans="1:5" x14ac:dyDescent="0.2">
      <c r="A20" s="90" t="s">
        <v>534</v>
      </c>
      <c r="B20" s="90"/>
      <c r="C20" s="72">
        <f>C5+C7-C15</f>
        <v>95703307.870000005</v>
      </c>
    </row>
    <row r="22" spans="1:5" x14ac:dyDescent="0.2">
      <c r="B22" s="38" t="s">
        <v>63</v>
      </c>
    </row>
    <row r="29" spans="1:5" s="38" customFormat="1" ht="51.75" customHeight="1" x14ac:dyDescent="0.2">
      <c r="B29" s="151" t="s">
        <v>645</v>
      </c>
      <c r="C29" s="180" t="s">
        <v>646</v>
      </c>
      <c r="D29" s="180"/>
      <c r="E29" s="180"/>
    </row>
  </sheetData>
  <mergeCells count="5">
    <mergeCell ref="C29:E29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45"/>
  <sheetViews>
    <sheetView showGridLines="0" topLeftCell="A2" workbookViewId="0">
      <selection activeCell="G37" sqref="G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97" t="str">
        <f>ESF!A1</f>
        <v>INSTITUTO CULTURAL DE LEÓN</v>
      </c>
      <c r="B1" s="198"/>
      <c r="C1" s="199"/>
    </row>
    <row r="2" spans="1:3" s="57" customFormat="1" ht="18.95" customHeight="1" x14ac:dyDescent="0.25">
      <c r="A2" s="200" t="s">
        <v>535</v>
      </c>
      <c r="B2" s="201"/>
      <c r="C2" s="202"/>
    </row>
    <row r="3" spans="1:3" s="57" customFormat="1" ht="18.95" customHeight="1" x14ac:dyDescent="0.25">
      <c r="A3" s="200" t="str">
        <f>ESF!A3</f>
        <v>Correspondiente del 01 de Enero al 31 de Diciembre de 2023</v>
      </c>
      <c r="B3" s="201"/>
      <c r="C3" s="202"/>
    </row>
    <row r="4" spans="1:3" x14ac:dyDescent="0.2">
      <c r="A4" s="194" t="s">
        <v>519</v>
      </c>
      <c r="B4" s="195"/>
      <c r="C4" s="196"/>
    </row>
    <row r="5" spans="1:3" x14ac:dyDescent="0.2">
      <c r="A5" s="98" t="s">
        <v>536</v>
      </c>
      <c r="B5" s="71"/>
      <c r="C5" s="174" t="s">
        <v>1456</v>
      </c>
    </row>
    <row r="6" spans="1:3" x14ac:dyDescent="0.2">
      <c r="A6" s="94"/>
      <c r="B6" s="74"/>
      <c r="C6" s="175"/>
    </row>
    <row r="7" spans="1:3" x14ac:dyDescent="0.2">
      <c r="A7" s="84" t="s">
        <v>537</v>
      </c>
      <c r="B7" s="95"/>
      <c r="C7" s="176">
        <f>SUM(C8:C28)</f>
        <v>2803901.82</v>
      </c>
    </row>
    <row r="8" spans="1:3" x14ac:dyDescent="0.2">
      <c r="A8" s="99">
        <v>2.1</v>
      </c>
      <c r="B8" s="100" t="s">
        <v>341</v>
      </c>
      <c r="C8" s="178" t="s">
        <v>1457</v>
      </c>
    </row>
    <row r="9" spans="1:3" x14ac:dyDescent="0.2">
      <c r="A9" s="99">
        <v>2.2000000000000002</v>
      </c>
      <c r="B9" s="100" t="s">
        <v>338</v>
      </c>
      <c r="C9" s="178">
        <v>0</v>
      </c>
    </row>
    <row r="10" spans="1:3" x14ac:dyDescent="0.2">
      <c r="A10" s="105">
        <v>2.2999999999999998</v>
      </c>
      <c r="B10" s="93" t="s">
        <v>127</v>
      </c>
      <c r="C10" s="178">
        <v>134604</v>
      </c>
    </row>
    <row r="11" spans="1:3" x14ac:dyDescent="0.2">
      <c r="A11" s="105">
        <v>2.4</v>
      </c>
      <c r="B11" s="93" t="s">
        <v>128</v>
      </c>
      <c r="C11" s="178">
        <v>2669297.8199999998</v>
      </c>
    </row>
    <row r="12" spans="1:3" x14ac:dyDescent="0.2">
      <c r="A12" s="105">
        <v>2.5</v>
      </c>
      <c r="B12" s="93" t="s">
        <v>129</v>
      </c>
      <c r="C12" s="178" t="s">
        <v>1457</v>
      </c>
    </row>
    <row r="13" spans="1:3" x14ac:dyDescent="0.2">
      <c r="A13" s="105">
        <v>2.6</v>
      </c>
      <c r="B13" s="93" t="s">
        <v>130</v>
      </c>
      <c r="C13" s="178" t="s">
        <v>1457</v>
      </c>
    </row>
    <row r="14" spans="1:3" x14ac:dyDescent="0.2">
      <c r="A14" s="105">
        <v>2.7</v>
      </c>
      <c r="B14" s="93" t="s">
        <v>131</v>
      </c>
      <c r="C14" s="178" t="s">
        <v>1457</v>
      </c>
    </row>
    <row r="15" spans="1:3" x14ac:dyDescent="0.2">
      <c r="A15" s="105">
        <v>2.8</v>
      </c>
      <c r="B15" s="93" t="s">
        <v>132</v>
      </c>
      <c r="C15" s="178" t="s">
        <v>1457</v>
      </c>
    </row>
    <row r="16" spans="1:3" x14ac:dyDescent="0.2">
      <c r="A16" s="105">
        <v>2.9</v>
      </c>
      <c r="B16" s="93" t="s">
        <v>134</v>
      </c>
      <c r="C16" s="178" t="s">
        <v>1457</v>
      </c>
    </row>
    <row r="17" spans="1:3" x14ac:dyDescent="0.2">
      <c r="A17" s="105" t="s">
        <v>538</v>
      </c>
      <c r="B17" s="93" t="s">
        <v>539</v>
      </c>
      <c r="C17" s="178" t="s">
        <v>1457</v>
      </c>
    </row>
    <row r="18" spans="1:3" x14ac:dyDescent="0.2">
      <c r="A18" s="105" t="s">
        <v>540</v>
      </c>
      <c r="B18" s="93" t="s">
        <v>138</v>
      </c>
      <c r="C18" s="178" t="s">
        <v>1457</v>
      </c>
    </row>
    <row r="19" spans="1:3" x14ac:dyDescent="0.2">
      <c r="A19" s="105" t="s">
        <v>541</v>
      </c>
      <c r="B19" s="93" t="s">
        <v>542</v>
      </c>
      <c r="C19" s="178" t="s">
        <v>1457</v>
      </c>
    </row>
    <row r="20" spans="1:3" x14ac:dyDescent="0.2">
      <c r="A20" s="105" t="s">
        <v>543</v>
      </c>
      <c r="B20" s="93" t="s">
        <v>544</v>
      </c>
      <c r="C20" s="178" t="s">
        <v>1457</v>
      </c>
    </row>
    <row r="21" spans="1:3" x14ac:dyDescent="0.2">
      <c r="A21" s="105" t="s">
        <v>545</v>
      </c>
      <c r="B21" s="93" t="s">
        <v>546</v>
      </c>
      <c r="C21" s="178" t="s">
        <v>1457</v>
      </c>
    </row>
    <row r="22" spans="1:3" x14ac:dyDescent="0.2">
      <c r="A22" s="105" t="s">
        <v>547</v>
      </c>
      <c r="B22" s="93" t="s">
        <v>548</v>
      </c>
      <c r="C22" s="178" t="s">
        <v>1457</v>
      </c>
    </row>
    <row r="23" spans="1:3" x14ac:dyDescent="0.2">
      <c r="A23" s="105" t="s">
        <v>549</v>
      </c>
      <c r="B23" s="93" t="s">
        <v>550</v>
      </c>
      <c r="C23" s="178" t="s">
        <v>1457</v>
      </c>
    </row>
    <row r="24" spans="1:3" x14ac:dyDescent="0.2">
      <c r="A24" s="105" t="s">
        <v>551</v>
      </c>
      <c r="B24" s="93" t="s">
        <v>552</v>
      </c>
      <c r="C24" s="178" t="s">
        <v>1457</v>
      </c>
    </row>
    <row r="25" spans="1:3" x14ac:dyDescent="0.2">
      <c r="A25" s="105" t="s">
        <v>553</v>
      </c>
      <c r="B25" s="93" t="s">
        <v>554</v>
      </c>
      <c r="C25" s="178" t="s">
        <v>1457</v>
      </c>
    </row>
    <row r="26" spans="1:3" x14ac:dyDescent="0.2">
      <c r="A26" s="105" t="s">
        <v>555</v>
      </c>
      <c r="B26" s="93" t="s">
        <v>556</v>
      </c>
      <c r="C26" s="178" t="s">
        <v>1457</v>
      </c>
    </row>
    <row r="27" spans="1:3" x14ac:dyDescent="0.2">
      <c r="A27" s="105" t="s">
        <v>557</v>
      </c>
      <c r="B27" s="93" t="s">
        <v>558</v>
      </c>
      <c r="C27" s="178" t="s">
        <v>1457</v>
      </c>
    </row>
    <row r="28" spans="1:3" x14ac:dyDescent="0.2">
      <c r="A28" s="105" t="s">
        <v>559</v>
      </c>
      <c r="B28" s="100" t="s">
        <v>560</v>
      </c>
      <c r="C28" s="178">
        <v>0</v>
      </c>
    </row>
    <row r="29" spans="1:3" x14ac:dyDescent="0.2">
      <c r="A29" s="106"/>
      <c r="B29" s="101"/>
      <c r="C29" s="102"/>
    </row>
    <row r="30" spans="1:3" x14ac:dyDescent="0.2">
      <c r="A30" s="103" t="s">
        <v>561</v>
      </c>
      <c r="B30" s="104"/>
      <c r="C30" s="177">
        <f>SUM(C31:C35)</f>
        <v>1339200.8899999999</v>
      </c>
    </row>
    <row r="31" spans="1:3" x14ac:dyDescent="0.2">
      <c r="A31" s="105" t="s">
        <v>562</v>
      </c>
      <c r="B31" s="93" t="s">
        <v>411</v>
      </c>
      <c r="C31" s="177">
        <v>1339200.8899999999</v>
      </c>
    </row>
    <row r="32" spans="1:3" x14ac:dyDescent="0.2">
      <c r="A32" s="105" t="s">
        <v>563</v>
      </c>
      <c r="B32" s="93" t="s">
        <v>420</v>
      </c>
      <c r="C32" s="177" t="s">
        <v>1457</v>
      </c>
    </row>
    <row r="33" spans="1:5" x14ac:dyDescent="0.2">
      <c r="A33" s="105" t="s">
        <v>564</v>
      </c>
      <c r="B33" s="93" t="s">
        <v>423</v>
      </c>
      <c r="C33" s="177" t="s">
        <v>1457</v>
      </c>
    </row>
    <row r="34" spans="1:5" x14ac:dyDescent="0.2">
      <c r="A34" s="105" t="s">
        <v>565</v>
      </c>
      <c r="B34" s="93" t="s">
        <v>429</v>
      </c>
      <c r="C34" s="177" t="s">
        <v>1457</v>
      </c>
    </row>
    <row r="35" spans="1:5" x14ac:dyDescent="0.2">
      <c r="A35" s="105" t="s">
        <v>566</v>
      </c>
      <c r="B35" s="100" t="s">
        <v>567</v>
      </c>
      <c r="C35" s="177" t="s">
        <v>1457</v>
      </c>
    </row>
    <row r="36" spans="1:5" x14ac:dyDescent="0.2">
      <c r="A36" s="94"/>
      <c r="B36" s="96"/>
      <c r="C36" s="177"/>
    </row>
    <row r="37" spans="1:5" x14ac:dyDescent="0.2">
      <c r="A37" s="97" t="s">
        <v>568</v>
      </c>
      <c r="B37" s="71"/>
      <c r="C37" s="174">
        <f>+C5-C7+C30</f>
        <v>93068717.600000009</v>
      </c>
    </row>
    <row r="39" spans="1:5" x14ac:dyDescent="0.2">
      <c r="B39" s="38" t="s">
        <v>63</v>
      </c>
    </row>
    <row r="45" spans="1:5" ht="39" customHeight="1" x14ac:dyDescent="0.2">
      <c r="B45" s="151" t="s">
        <v>645</v>
      </c>
      <c r="C45" s="180" t="s">
        <v>646</v>
      </c>
      <c r="D45" s="180"/>
      <c r="E45" s="180"/>
    </row>
  </sheetData>
  <mergeCells count="5">
    <mergeCell ref="C45:E45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3 A34:A35 C5:C6 C32:C35 C12:C29 C8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4"/>
  <sheetViews>
    <sheetView topLeftCell="A10" zoomScaleNormal="100" workbookViewId="0">
      <selection activeCell="I41" sqref="I41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87" t="str">
        <f>'Notas a los Edos Financieros'!A1</f>
        <v>INSTITUTO CULTURAL DE LEÓN</v>
      </c>
      <c r="B1" s="203"/>
      <c r="C1" s="203"/>
      <c r="D1" s="203"/>
      <c r="E1" s="203"/>
      <c r="F1" s="203"/>
      <c r="G1" s="45" t="s">
        <v>0</v>
      </c>
      <c r="H1" s="46">
        <f>'Notas a los Edos Financieros'!D1</f>
        <v>2023</v>
      </c>
    </row>
    <row r="2" spans="1:10" ht="18.95" customHeight="1" x14ac:dyDescent="0.2">
      <c r="A2" s="187" t="s">
        <v>569</v>
      </c>
      <c r="B2" s="203"/>
      <c r="C2" s="203"/>
      <c r="D2" s="203"/>
      <c r="E2" s="203"/>
      <c r="F2" s="203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87" t="str">
        <f>'Notas a los Edos Financieros'!A3</f>
        <v>Correspondiente del 01 de Enero al 31 de Diciembre de 2023</v>
      </c>
      <c r="B3" s="203"/>
      <c r="C3" s="203"/>
      <c r="D3" s="203"/>
      <c r="E3" s="203"/>
      <c r="F3" s="203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0" t="s">
        <v>67</v>
      </c>
      <c r="B7" s="120" t="s">
        <v>570</v>
      </c>
      <c r="C7" s="119" t="s">
        <v>571</v>
      </c>
      <c r="D7" s="119" t="s">
        <v>572</v>
      </c>
      <c r="E7" s="119" t="s">
        <v>573</v>
      </c>
      <c r="F7" s="119" t="s">
        <v>574</v>
      </c>
      <c r="G7" s="119" t="s">
        <v>575</v>
      </c>
      <c r="H7" s="119" t="s">
        <v>576</v>
      </c>
      <c r="I7" s="119" t="s">
        <v>577</v>
      </c>
      <c r="J7" s="119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7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7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7" s="59" customFormat="1" x14ac:dyDescent="0.2">
      <c r="A35" s="58">
        <v>8000</v>
      </c>
      <c r="B35" s="59" t="s">
        <v>605</v>
      </c>
    </row>
    <row r="36" spans="1:7" x14ac:dyDescent="0.2">
      <c r="A36" s="47">
        <v>8110</v>
      </c>
      <c r="B36" s="47" t="s">
        <v>606</v>
      </c>
      <c r="C36" s="52">
        <v>0</v>
      </c>
      <c r="D36" s="169">
        <v>76252576</v>
      </c>
      <c r="E36" s="169" t="s">
        <v>1457</v>
      </c>
      <c r="F36" s="169">
        <f>+D36-E36</f>
        <v>76252576</v>
      </c>
    </row>
    <row r="37" spans="1:7" x14ac:dyDescent="0.2">
      <c r="A37" s="47">
        <v>8120</v>
      </c>
      <c r="B37" s="47" t="s">
        <v>607</v>
      </c>
      <c r="C37" s="52">
        <v>0</v>
      </c>
      <c r="D37" s="169" t="s">
        <v>1458</v>
      </c>
      <c r="E37" s="169" t="s">
        <v>1459</v>
      </c>
      <c r="F37" s="169">
        <f t="shared" ref="F37:F47" si="0">+D37-E37</f>
        <v>-4921233.6400000006</v>
      </c>
    </row>
    <row r="38" spans="1:7" x14ac:dyDescent="0.2">
      <c r="A38" s="47">
        <v>8130</v>
      </c>
      <c r="B38" s="47" t="s">
        <v>608</v>
      </c>
      <c r="C38" s="52">
        <v>0</v>
      </c>
      <c r="D38" s="169">
        <v>24443290.469999999</v>
      </c>
      <c r="E38" s="169" t="s">
        <v>1460</v>
      </c>
      <c r="F38" s="169">
        <f t="shared" si="0"/>
        <v>24371965.509999998</v>
      </c>
    </row>
    <row r="39" spans="1:7" x14ac:dyDescent="0.2">
      <c r="A39" s="47">
        <v>8140</v>
      </c>
      <c r="B39" s="47" t="s">
        <v>609</v>
      </c>
      <c r="C39" s="52">
        <v>0</v>
      </c>
      <c r="D39" s="169" t="s">
        <v>1461</v>
      </c>
      <c r="E39" s="169" t="s">
        <v>1462</v>
      </c>
      <c r="F39" s="169">
        <f t="shared" si="0"/>
        <v>-8100</v>
      </c>
    </row>
    <row r="40" spans="1:7" x14ac:dyDescent="0.2">
      <c r="A40" s="47">
        <v>8150</v>
      </c>
      <c r="B40" s="47" t="s">
        <v>610</v>
      </c>
      <c r="C40" s="52">
        <v>0</v>
      </c>
      <c r="D40" s="169" t="s">
        <v>1457</v>
      </c>
      <c r="E40" s="169" t="s">
        <v>1461</v>
      </c>
      <c r="F40" s="169">
        <f t="shared" si="0"/>
        <v>-95695207.870000005</v>
      </c>
    </row>
    <row r="41" spans="1:7" x14ac:dyDescent="0.2">
      <c r="A41" s="47">
        <v>8210</v>
      </c>
      <c r="B41" s="47" t="s">
        <v>611</v>
      </c>
      <c r="C41" s="52">
        <v>0</v>
      </c>
      <c r="D41" s="169">
        <v>0</v>
      </c>
      <c r="E41" s="169">
        <v>76252576</v>
      </c>
      <c r="F41" s="169">
        <f t="shared" si="0"/>
        <v>-76252576</v>
      </c>
      <c r="G41" s="52"/>
    </row>
    <row r="42" spans="1:7" x14ac:dyDescent="0.2">
      <c r="A42" s="47">
        <v>8220</v>
      </c>
      <c r="B42" s="47" t="s">
        <v>612</v>
      </c>
      <c r="C42" s="52">
        <v>0</v>
      </c>
      <c r="D42" s="169">
        <v>306921052.06</v>
      </c>
      <c r="E42" s="169">
        <v>300829929.07999998</v>
      </c>
      <c r="F42" s="169">
        <f t="shared" si="0"/>
        <v>6091122.9800000191</v>
      </c>
    </row>
    <row r="43" spans="1:7" x14ac:dyDescent="0.2">
      <c r="A43" s="47">
        <v>8230</v>
      </c>
      <c r="B43" s="47" t="s">
        <v>613</v>
      </c>
      <c r="C43" s="52">
        <v>0</v>
      </c>
      <c r="D43" s="169">
        <v>206296510.55000001</v>
      </c>
      <c r="E43" s="169">
        <v>230668476.06</v>
      </c>
      <c r="F43" s="169">
        <f t="shared" si="0"/>
        <v>-24371965.50999999</v>
      </c>
      <c r="G43" s="52"/>
    </row>
    <row r="44" spans="1:7" x14ac:dyDescent="0.2">
      <c r="A44" s="47">
        <v>8240</v>
      </c>
      <c r="B44" s="47" t="s">
        <v>614</v>
      </c>
      <c r="C44" s="52">
        <v>0</v>
      </c>
      <c r="D44" s="169">
        <v>94533418.530000001</v>
      </c>
      <c r="E44" s="169">
        <v>94533418.530000001</v>
      </c>
      <c r="F44" s="169">
        <f t="shared" si="0"/>
        <v>0</v>
      </c>
    </row>
    <row r="45" spans="1:7" x14ac:dyDescent="0.2">
      <c r="A45" s="47">
        <v>8250</v>
      </c>
      <c r="B45" s="47" t="s">
        <v>615</v>
      </c>
      <c r="C45" s="52">
        <v>0</v>
      </c>
      <c r="D45" s="169">
        <v>94533418.530000001</v>
      </c>
      <c r="E45" s="169">
        <v>94030985.799999997</v>
      </c>
      <c r="F45" s="169">
        <f t="shared" si="0"/>
        <v>502432.73000000417</v>
      </c>
    </row>
    <row r="46" spans="1:7" x14ac:dyDescent="0.2">
      <c r="A46" s="47">
        <v>8260</v>
      </c>
      <c r="B46" s="47" t="s">
        <v>616</v>
      </c>
      <c r="C46" s="52">
        <v>0</v>
      </c>
      <c r="D46" s="169">
        <v>94030985.799999997</v>
      </c>
      <c r="E46" s="169">
        <v>94030985.799999997</v>
      </c>
      <c r="F46" s="169">
        <f t="shared" si="0"/>
        <v>0</v>
      </c>
    </row>
    <row r="47" spans="1:7" x14ac:dyDescent="0.2">
      <c r="A47" s="47">
        <v>8270</v>
      </c>
      <c r="B47" s="47" t="s">
        <v>617</v>
      </c>
      <c r="C47" s="52">
        <v>0</v>
      </c>
      <c r="D47" s="169">
        <v>94030985.799999997</v>
      </c>
      <c r="E47" s="169">
        <v>0</v>
      </c>
      <c r="F47" s="169">
        <f t="shared" si="0"/>
        <v>94030985.799999997</v>
      </c>
    </row>
    <row r="48" spans="1:7" x14ac:dyDescent="0.2">
      <c r="A48" s="124"/>
    </row>
    <row r="49" spans="1:5" x14ac:dyDescent="0.2">
      <c r="A49" s="124"/>
      <c r="B49" s="38" t="s">
        <v>63</v>
      </c>
    </row>
    <row r="54" spans="1:5" ht="49.5" customHeight="1" x14ac:dyDescent="0.2">
      <c r="B54" s="151" t="s">
        <v>645</v>
      </c>
      <c r="C54" s="180" t="s">
        <v>646</v>
      </c>
      <c r="D54" s="180"/>
      <c r="E54" s="18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54:E54"/>
  </mergeCells>
  <pageMargins left="0.7" right="0.7" top="0.75" bottom="0.75" header="0.3" footer="0.3"/>
  <ignoredErrors>
    <ignoredError sqref="D37:E37 E36 D39:E40 E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H7" sqref="H7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5" t="s">
        <v>202</v>
      </c>
      <c r="C1" s="116"/>
      <c r="D1" s="116"/>
      <c r="E1" s="117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204" t="s">
        <v>620</v>
      </c>
      <c r="B5" s="204"/>
      <c r="C5" s="204"/>
      <c r="D5" s="204"/>
      <c r="E5" s="20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1" t="s">
        <v>622</v>
      </c>
      <c r="B10" s="205" t="s">
        <v>623</v>
      </c>
      <c r="C10" s="205"/>
      <c r="D10" s="205"/>
      <c r="E10" s="205"/>
    </row>
    <row r="11" spans="1:8" s="6" customFormat="1" ht="12.95" customHeight="1" x14ac:dyDescent="0.2">
      <c r="A11" s="112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2" t="s">
        <v>626</v>
      </c>
      <c r="B12" s="205" t="s">
        <v>627</v>
      </c>
      <c r="C12" s="205"/>
      <c r="D12" s="205"/>
      <c r="E12" s="205"/>
    </row>
    <row r="13" spans="1:8" s="6" customFormat="1" ht="26.1" customHeight="1" x14ac:dyDescent="0.2">
      <c r="A13" s="112" t="s">
        <v>628</v>
      </c>
      <c r="B13" s="205" t="s">
        <v>629</v>
      </c>
      <c r="C13" s="205"/>
      <c r="D13" s="205"/>
      <c r="E13" s="20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1" t="s">
        <v>630</v>
      </c>
      <c r="B15" s="9" t="s">
        <v>631</v>
      </c>
    </row>
    <row r="16" spans="1:8" s="6" customFormat="1" ht="12.95" customHeight="1" x14ac:dyDescent="0.2">
      <c r="A16" s="112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3" t="s">
        <v>633</v>
      </c>
    </row>
    <row r="20" spans="1:4" s="6" customFormat="1" ht="12.95" customHeight="1" x14ac:dyDescent="0.2">
      <c r="A20" s="113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1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407"/>
  <sheetViews>
    <sheetView topLeftCell="A367" zoomScaleNormal="100" workbookViewId="0">
      <selection activeCell="O201" sqref="O201"/>
    </sheetView>
  </sheetViews>
  <sheetFormatPr baseColWidth="10" defaultColWidth="9.140625" defaultRowHeight="11.25" x14ac:dyDescent="0.2"/>
  <cols>
    <col min="1" max="1" width="10.42578125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17" s="35" customFormat="1" ht="18.95" customHeight="1" x14ac:dyDescent="0.25">
      <c r="A1" s="181" t="str">
        <f>'Notas a los Edos Financieros'!A1</f>
        <v>INSTITUTO CULTURAL DE LEÓN</v>
      </c>
      <c r="B1" s="182"/>
      <c r="C1" s="182"/>
      <c r="D1" s="182"/>
      <c r="E1" s="182"/>
      <c r="F1" s="182"/>
      <c r="G1" s="34" t="s">
        <v>0</v>
      </c>
      <c r="H1" s="43">
        <f>'Notas a los Edos Financieros'!D1</f>
        <v>2023</v>
      </c>
    </row>
    <row r="2" spans="1:17" s="35" customFormat="1" ht="18.95" customHeight="1" x14ac:dyDescent="0.25">
      <c r="A2" s="181" t="s">
        <v>64</v>
      </c>
      <c r="B2" s="182"/>
      <c r="C2" s="182"/>
      <c r="D2" s="182"/>
      <c r="E2" s="182"/>
      <c r="F2" s="182"/>
      <c r="G2" s="34" t="s">
        <v>2</v>
      </c>
      <c r="H2" s="43" t="str">
        <f>'Notas a los Edos Financieros'!D2</f>
        <v>Anual</v>
      </c>
    </row>
    <row r="3" spans="1:17" s="35" customFormat="1" ht="18.95" customHeight="1" x14ac:dyDescent="0.25">
      <c r="A3" s="181" t="str">
        <f>'Notas a los Edos Financieros'!A3</f>
        <v>Correspondiente del 01 de Enero al 31 de Diciembre de 2023</v>
      </c>
      <c r="B3" s="182"/>
      <c r="C3" s="182"/>
      <c r="D3" s="182"/>
      <c r="E3" s="182"/>
      <c r="F3" s="182"/>
      <c r="G3" s="34" t="s">
        <v>3</v>
      </c>
      <c r="H3" s="43">
        <f>'Notas a los Edos Financieros'!D3</f>
        <v>1</v>
      </c>
      <c r="J3" s="183" t="s">
        <v>642</v>
      </c>
      <c r="K3" s="184"/>
      <c r="L3" s="185"/>
    </row>
    <row r="4" spans="1:17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  <c r="J7" s="39" t="s">
        <v>67</v>
      </c>
      <c r="K7" s="39" t="s">
        <v>68</v>
      </c>
      <c r="L7" s="39" t="s">
        <v>69</v>
      </c>
      <c r="M7" s="39" t="s">
        <v>70</v>
      </c>
      <c r="N7" s="39"/>
      <c r="O7" s="39"/>
      <c r="P7" s="39"/>
      <c r="Q7" s="39"/>
    </row>
    <row r="8" spans="1:17" x14ac:dyDescent="0.2">
      <c r="A8" s="40">
        <v>1114</v>
      </c>
      <c r="B8" s="38" t="s">
        <v>71</v>
      </c>
      <c r="C8" s="42">
        <v>0</v>
      </c>
    </row>
    <row r="9" spans="1:17" x14ac:dyDescent="0.2">
      <c r="A9" s="40">
        <v>1115</v>
      </c>
      <c r="B9" s="38" t="s">
        <v>72</v>
      </c>
      <c r="C9" s="42">
        <v>0</v>
      </c>
    </row>
    <row r="10" spans="1:17" x14ac:dyDescent="0.2">
      <c r="A10" s="40">
        <v>1121</v>
      </c>
      <c r="B10" s="38" t="s">
        <v>73</v>
      </c>
      <c r="C10" s="42">
        <v>0</v>
      </c>
    </row>
    <row r="11" spans="1:17" x14ac:dyDescent="0.2">
      <c r="A11" s="40">
        <v>1211</v>
      </c>
      <c r="B11" s="38" t="s">
        <v>74</v>
      </c>
      <c r="C11" s="42">
        <v>0</v>
      </c>
    </row>
    <row r="13" spans="1:17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17" x14ac:dyDescent="0.2">
      <c r="A15" s="40">
        <v>1122</v>
      </c>
      <c r="B15" s="38" t="s">
        <v>77</v>
      </c>
      <c r="C15" s="155">
        <f>SUM(C16:C24)</f>
        <v>72959.070000000007</v>
      </c>
      <c r="D15" s="155">
        <f t="shared" ref="D15:G15" si="0">SUM(D16:D24)</f>
        <v>58859.07</v>
      </c>
      <c r="E15" s="155">
        <f t="shared" si="0"/>
        <v>102021.67000000001</v>
      </c>
      <c r="F15" s="155">
        <f t="shared" si="0"/>
        <v>64179.360000000001</v>
      </c>
      <c r="G15" s="155">
        <f t="shared" si="0"/>
        <v>56871.360000000001</v>
      </c>
      <c r="H15" s="156"/>
    </row>
    <row r="16" spans="1:17" x14ac:dyDescent="0.2">
      <c r="A16" s="40" t="s">
        <v>647</v>
      </c>
      <c r="B16" s="38" t="s">
        <v>648</v>
      </c>
      <c r="C16" s="154">
        <v>10028.6</v>
      </c>
      <c r="D16" s="154">
        <v>10028.6</v>
      </c>
      <c r="E16" s="154">
        <v>10028.200000000001</v>
      </c>
      <c r="F16" s="42">
        <v>10028.200000000001</v>
      </c>
      <c r="G16" s="42">
        <v>20352.2</v>
      </c>
      <c r="H16" s="38" t="s">
        <v>669</v>
      </c>
    </row>
    <row r="17" spans="1:9" x14ac:dyDescent="0.2">
      <c r="A17" s="40" t="s">
        <v>649</v>
      </c>
      <c r="B17" s="38" t="s">
        <v>650</v>
      </c>
      <c r="C17" s="154">
        <v>7192</v>
      </c>
      <c r="D17" s="154">
        <v>7192</v>
      </c>
      <c r="E17" s="154">
        <v>7192</v>
      </c>
      <c r="F17" s="42">
        <v>7192</v>
      </c>
      <c r="G17" s="42">
        <v>0</v>
      </c>
      <c r="H17" s="38" t="s">
        <v>669</v>
      </c>
    </row>
    <row r="18" spans="1:9" x14ac:dyDescent="0.2">
      <c r="A18" s="40" t="s">
        <v>651</v>
      </c>
      <c r="B18" s="38" t="s">
        <v>652</v>
      </c>
      <c r="C18" s="154">
        <v>6313.3</v>
      </c>
      <c r="D18" s="154">
        <v>6313.3</v>
      </c>
      <c r="E18" s="154">
        <v>6313.3</v>
      </c>
      <c r="F18" s="42">
        <v>0</v>
      </c>
      <c r="G18" s="42">
        <v>0</v>
      </c>
      <c r="H18" s="38" t="s">
        <v>669</v>
      </c>
    </row>
    <row r="19" spans="1:9" x14ac:dyDescent="0.2">
      <c r="A19" s="40" t="s">
        <v>653</v>
      </c>
      <c r="B19" s="38" t="s">
        <v>654</v>
      </c>
      <c r="C19" s="154">
        <v>15196</v>
      </c>
      <c r="D19" s="154">
        <v>5800</v>
      </c>
      <c r="E19" s="154">
        <v>5800</v>
      </c>
      <c r="F19" s="154">
        <v>10440</v>
      </c>
      <c r="G19" s="42">
        <v>0</v>
      </c>
      <c r="H19" s="38" t="s">
        <v>669</v>
      </c>
    </row>
    <row r="20" spans="1:9" x14ac:dyDescent="0.2">
      <c r="A20" s="40" t="s">
        <v>655</v>
      </c>
      <c r="B20" s="38" t="s">
        <v>656</v>
      </c>
      <c r="C20" s="154">
        <v>12188.16</v>
      </c>
      <c r="D20" s="154">
        <v>12188.16</v>
      </c>
      <c r="E20" s="154">
        <v>12188.16</v>
      </c>
      <c r="F20" s="42">
        <v>36519.160000000003</v>
      </c>
      <c r="G20" s="42">
        <v>36519.160000000003</v>
      </c>
      <c r="H20" s="38" t="s">
        <v>669</v>
      </c>
    </row>
    <row r="21" spans="1:9" x14ac:dyDescent="0.2">
      <c r="A21" s="40" t="s">
        <v>657</v>
      </c>
      <c r="B21" s="38" t="s">
        <v>658</v>
      </c>
      <c r="C21" s="154">
        <v>4704</v>
      </c>
      <c r="D21" s="154">
        <v>0</v>
      </c>
      <c r="E21" s="154">
        <v>0</v>
      </c>
      <c r="F21" s="42">
        <v>0</v>
      </c>
      <c r="G21" s="42">
        <v>0</v>
      </c>
      <c r="H21" s="38" t="s">
        <v>669</v>
      </c>
    </row>
    <row r="22" spans="1:9" x14ac:dyDescent="0.2">
      <c r="A22" s="40" t="s">
        <v>659</v>
      </c>
      <c r="B22" s="38" t="s">
        <v>660</v>
      </c>
      <c r="C22" s="154">
        <v>1179.01</v>
      </c>
      <c r="D22" s="154">
        <v>1179.01</v>
      </c>
      <c r="E22" s="154">
        <v>51800.01</v>
      </c>
      <c r="F22" s="42">
        <v>0</v>
      </c>
      <c r="G22" s="42">
        <v>0</v>
      </c>
      <c r="H22" s="38" t="s">
        <v>669</v>
      </c>
    </row>
    <row r="23" spans="1:9" x14ac:dyDescent="0.2">
      <c r="A23" s="40" t="s">
        <v>661</v>
      </c>
      <c r="B23" s="38" t="s">
        <v>662</v>
      </c>
      <c r="C23" s="154">
        <v>8700</v>
      </c>
      <c r="D23" s="154">
        <v>8700</v>
      </c>
      <c r="E23" s="154">
        <v>8700</v>
      </c>
      <c r="F23" s="154">
        <v>0</v>
      </c>
      <c r="G23" s="154">
        <v>0</v>
      </c>
      <c r="H23" s="38" t="s">
        <v>669</v>
      </c>
    </row>
    <row r="24" spans="1:9" x14ac:dyDescent="0.2">
      <c r="A24" s="40" t="s">
        <v>663</v>
      </c>
      <c r="B24" s="38" t="s">
        <v>664</v>
      </c>
      <c r="C24" s="154">
        <v>7458</v>
      </c>
      <c r="D24" s="154">
        <v>7458</v>
      </c>
      <c r="E24" s="154">
        <v>0</v>
      </c>
      <c r="F24" s="154">
        <v>0</v>
      </c>
      <c r="G24" s="154">
        <v>0</v>
      </c>
      <c r="H24" s="38" t="s">
        <v>669</v>
      </c>
    </row>
    <row r="25" spans="1:9" x14ac:dyDescent="0.2">
      <c r="A25" s="40">
        <v>1124</v>
      </c>
      <c r="B25" s="38" t="s">
        <v>78</v>
      </c>
      <c r="C25" s="155">
        <f>SUM(C26:C27)</f>
        <v>2042737.69</v>
      </c>
      <c r="D25" s="155">
        <f>SUM(D26:D27)</f>
        <v>3233718.07</v>
      </c>
      <c r="E25" s="155">
        <f t="shared" ref="E25:G25" si="1">SUM(E26:E27)</f>
        <v>3858107.78</v>
      </c>
      <c r="F25" s="155">
        <f t="shared" si="1"/>
        <v>3861726.08</v>
      </c>
      <c r="G25" s="155">
        <f t="shared" si="1"/>
        <v>4053002.8800000004</v>
      </c>
      <c r="H25" s="155"/>
    </row>
    <row r="26" spans="1:9" x14ac:dyDescent="0.2">
      <c r="A26" s="40" t="s">
        <v>665</v>
      </c>
      <c r="B26" s="38" t="s">
        <v>666</v>
      </c>
      <c r="C26" s="154">
        <v>1965965.75</v>
      </c>
      <c r="D26" s="154">
        <v>3136704.75</v>
      </c>
      <c r="E26" s="42">
        <v>3797811.48</v>
      </c>
      <c r="F26" s="42">
        <v>3813527.67</v>
      </c>
      <c r="G26" s="42">
        <v>3960309.95</v>
      </c>
      <c r="H26" s="38" t="s">
        <v>670</v>
      </c>
    </row>
    <row r="27" spans="1:9" x14ac:dyDescent="0.2">
      <c r="A27" s="40" t="s">
        <v>667</v>
      </c>
      <c r="B27" s="38" t="s">
        <v>668</v>
      </c>
      <c r="C27" s="154">
        <v>76771.94</v>
      </c>
      <c r="D27" s="154">
        <v>97013.32</v>
      </c>
      <c r="E27" s="42">
        <v>60296.3</v>
      </c>
      <c r="F27" s="42">
        <v>48198.41</v>
      </c>
      <c r="G27" s="42">
        <v>92692.93</v>
      </c>
      <c r="H27" s="38" t="s">
        <v>670</v>
      </c>
    </row>
    <row r="29" spans="1:9" x14ac:dyDescent="0.2">
      <c r="A29" s="37" t="s">
        <v>79</v>
      </c>
      <c r="B29" s="37"/>
      <c r="C29" s="37"/>
      <c r="D29" s="37"/>
      <c r="E29" s="37"/>
      <c r="F29" s="37"/>
      <c r="G29" s="37"/>
      <c r="H29" s="37"/>
    </row>
    <row r="30" spans="1:9" x14ac:dyDescent="0.2">
      <c r="A30" s="39" t="s">
        <v>67</v>
      </c>
      <c r="B30" s="39" t="s">
        <v>68</v>
      </c>
      <c r="C30" s="39" t="s">
        <v>69</v>
      </c>
      <c r="D30" s="39" t="s">
        <v>80</v>
      </c>
      <c r="E30" s="39" t="s">
        <v>81</v>
      </c>
      <c r="F30" s="39" t="s">
        <v>82</v>
      </c>
      <c r="G30" s="39" t="s">
        <v>83</v>
      </c>
      <c r="H30" s="39" t="s">
        <v>84</v>
      </c>
    </row>
    <row r="31" spans="1:9" x14ac:dyDescent="0.2">
      <c r="A31" s="40">
        <v>1123</v>
      </c>
      <c r="B31" s="38" t="s">
        <v>85</v>
      </c>
      <c r="C31" s="153">
        <f>SUM(C32:C90)</f>
        <v>678442.38000000024</v>
      </c>
      <c r="D31" s="153">
        <v>0</v>
      </c>
      <c r="E31" s="153">
        <v>0</v>
      </c>
      <c r="F31" s="153">
        <v>0</v>
      </c>
      <c r="G31" s="153">
        <v>0</v>
      </c>
      <c r="H31" s="38" t="s">
        <v>671</v>
      </c>
      <c r="I31" s="38" t="s">
        <v>671</v>
      </c>
    </row>
    <row r="32" spans="1:9" ht="45" x14ac:dyDescent="0.2">
      <c r="A32" s="40" t="s">
        <v>672</v>
      </c>
      <c r="B32" s="38" t="s">
        <v>673</v>
      </c>
      <c r="C32" s="42">
        <v>610265.59999999998</v>
      </c>
      <c r="D32" s="42">
        <v>0</v>
      </c>
      <c r="E32" s="42">
        <v>0</v>
      </c>
      <c r="F32" s="42">
        <v>0</v>
      </c>
      <c r="G32" s="42">
        <v>610265.59999999998</v>
      </c>
      <c r="H32" s="157" t="s">
        <v>908</v>
      </c>
      <c r="I32" s="38" t="s">
        <v>671</v>
      </c>
    </row>
    <row r="33" spans="1:9" x14ac:dyDescent="0.2">
      <c r="A33" s="129" t="s">
        <v>674</v>
      </c>
      <c r="B33" s="130" t="s">
        <v>675</v>
      </c>
      <c r="C33" s="42">
        <v>1419</v>
      </c>
      <c r="D33" s="42">
        <v>1419</v>
      </c>
      <c r="E33" s="42">
        <v>0</v>
      </c>
      <c r="F33" s="42">
        <v>0</v>
      </c>
      <c r="G33" s="42">
        <v>0</v>
      </c>
      <c r="H33" s="38" t="s">
        <v>909</v>
      </c>
      <c r="I33" s="38" t="s">
        <v>671</v>
      </c>
    </row>
    <row r="34" spans="1:9" x14ac:dyDescent="0.2">
      <c r="A34" s="129" t="s">
        <v>676</v>
      </c>
      <c r="B34" s="130" t="s">
        <v>677</v>
      </c>
      <c r="C34" s="42">
        <v>1243.9100000000001</v>
      </c>
      <c r="D34" s="42">
        <v>1243.9100000000001</v>
      </c>
      <c r="E34" s="42">
        <v>0</v>
      </c>
      <c r="F34" s="42">
        <v>0</v>
      </c>
      <c r="G34" s="42">
        <v>0</v>
      </c>
      <c r="H34" s="38" t="s">
        <v>909</v>
      </c>
      <c r="I34" s="38" t="s">
        <v>671</v>
      </c>
    </row>
    <row r="35" spans="1:9" x14ac:dyDescent="0.2">
      <c r="A35" s="40" t="s">
        <v>678</v>
      </c>
      <c r="B35" s="38" t="s">
        <v>679</v>
      </c>
      <c r="C35" s="42">
        <v>2100</v>
      </c>
      <c r="D35" s="42">
        <v>2100</v>
      </c>
      <c r="E35" s="42">
        <v>0</v>
      </c>
      <c r="F35" s="42">
        <v>0</v>
      </c>
      <c r="G35" s="42">
        <v>0</v>
      </c>
      <c r="H35" s="38" t="s">
        <v>909</v>
      </c>
      <c r="I35" s="38" t="s">
        <v>671</v>
      </c>
    </row>
    <row r="36" spans="1:9" x14ac:dyDescent="0.2">
      <c r="A36" s="40" t="s">
        <v>680</v>
      </c>
      <c r="B36" s="38" t="s">
        <v>681</v>
      </c>
      <c r="C36" s="42">
        <v>34.369999999999997</v>
      </c>
      <c r="D36" s="42">
        <v>34.369999999999997</v>
      </c>
      <c r="E36" s="42">
        <v>0</v>
      </c>
      <c r="F36" s="42">
        <v>0</v>
      </c>
      <c r="G36" s="42">
        <v>0</v>
      </c>
      <c r="H36" s="38" t="s">
        <v>909</v>
      </c>
      <c r="I36" s="38" t="s">
        <v>671</v>
      </c>
    </row>
    <row r="37" spans="1:9" x14ac:dyDescent="0.2">
      <c r="A37" s="40" t="s">
        <v>682</v>
      </c>
      <c r="B37" s="38" t="s">
        <v>683</v>
      </c>
      <c r="C37" s="42">
        <v>37.83</v>
      </c>
      <c r="D37" s="42">
        <v>37.83</v>
      </c>
      <c r="E37" s="42">
        <v>0</v>
      </c>
      <c r="F37" s="42">
        <v>0</v>
      </c>
      <c r="G37" s="42">
        <v>0</v>
      </c>
      <c r="H37" s="38" t="s">
        <v>909</v>
      </c>
      <c r="I37" s="38" t="s">
        <v>671</v>
      </c>
    </row>
    <row r="38" spans="1:9" x14ac:dyDescent="0.2">
      <c r="A38" s="40" t="s">
        <v>684</v>
      </c>
      <c r="B38" s="38" t="s">
        <v>685</v>
      </c>
      <c r="C38" s="42">
        <v>46.11</v>
      </c>
      <c r="D38" s="42">
        <v>46.11</v>
      </c>
      <c r="E38" s="42">
        <v>0</v>
      </c>
      <c r="F38" s="42">
        <v>0</v>
      </c>
      <c r="G38" s="42">
        <v>0</v>
      </c>
      <c r="H38" s="38" t="s">
        <v>909</v>
      </c>
      <c r="I38" s="38" t="s">
        <v>671</v>
      </c>
    </row>
    <row r="39" spans="1:9" x14ac:dyDescent="0.2">
      <c r="A39" s="40" t="s">
        <v>686</v>
      </c>
      <c r="B39" s="38" t="s">
        <v>687</v>
      </c>
      <c r="C39" s="42">
        <v>100</v>
      </c>
      <c r="D39" s="42">
        <v>100</v>
      </c>
      <c r="E39" s="42">
        <v>0</v>
      </c>
      <c r="F39" s="42">
        <v>0</v>
      </c>
      <c r="G39" s="42">
        <v>0</v>
      </c>
      <c r="H39" s="38" t="s">
        <v>909</v>
      </c>
      <c r="I39" s="38" t="s">
        <v>671</v>
      </c>
    </row>
    <row r="40" spans="1:9" x14ac:dyDescent="0.2">
      <c r="A40" s="40" t="s">
        <v>688</v>
      </c>
      <c r="B40" s="38" t="s">
        <v>689</v>
      </c>
      <c r="C40" s="42">
        <v>4175.8999999999996</v>
      </c>
      <c r="D40" s="42">
        <v>4175.8999999999996</v>
      </c>
      <c r="E40" s="42">
        <v>0</v>
      </c>
      <c r="F40" s="42">
        <v>0</v>
      </c>
      <c r="G40" s="42">
        <v>0</v>
      </c>
      <c r="H40" s="38" t="s">
        <v>909</v>
      </c>
      <c r="I40" s="38" t="s">
        <v>671</v>
      </c>
    </row>
    <row r="41" spans="1:9" x14ac:dyDescent="0.2">
      <c r="A41" s="40" t="s">
        <v>690</v>
      </c>
      <c r="B41" s="38" t="s">
        <v>691</v>
      </c>
      <c r="C41" s="42">
        <v>5800</v>
      </c>
      <c r="D41" s="42">
        <v>0</v>
      </c>
      <c r="E41" s="42">
        <v>0</v>
      </c>
      <c r="F41" s="42">
        <v>0</v>
      </c>
      <c r="G41" s="42">
        <v>5800</v>
      </c>
      <c r="H41" s="38" t="s">
        <v>909</v>
      </c>
      <c r="I41" s="38" t="s">
        <v>671</v>
      </c>
    </row>
    <row r="42" spans="1:9" ht="22.5" x14ac:dyDescent="0.2">
      <c r="A42" s="40" t="s">
        <v>692</v>
      </c>
      <c r="B42" s="38" t="s">
        <v>693</v>
      </c>
      <c r="C42" s="42">
        <v>2500</v>
      </c>
      <c r="D42" s="42">
        <v>2500</v>
      </c>
      <c r="E42" s="42">
        <v>0</v>
      </c>
      <c r="F42" s="42">
        <v>0</v>
      </c>
      <c r="G42" s="42">
        <v>0</v>
      </c>
      <c r="H42" s="158" t="s">
        <v>910</v>
      </c>
      <c r="I42" s="38" t="s">
        <v>671</v>
      </c>
    </row>
    <row r="43" spans="1:9" ht="22.5" x14ac:dyDescent="0.2">
      <c r="A43" s="40" t="s">
        <v>694</v>
      </c>
      <c r="B43" s="38" t="s">
        <v>695</v>
      </c>
      <c r="C43" s="42">
        <v>1228.1500000000001</v>
      </c>
      <c r="D43" s="42">
        <v>1228.1500000000001</v>
      </c>
      <c r="E43" s="42">
        <v>0</v>
      </c>
      <c r="F43" s="42">
        <v>0</v>
      </c>
      <c r="G43" s="42">
        <v>0</v>
      </c>
      <c r="H43" s="158" t="s">
        <v>910</v>
      </c>
      <c r="I43" s="38" t="s">
        <v>671</v>
      </c>
    </row>
    <row r="44" spans="1:9" ht="22.5" x14ac:dyDescent="0.2">
      <c r="A44" s="40" t="s">
        <v>696</v>
      </c>
      <c r="B44" s="38" t="s">
        <v>697</v>
      </c>
      <c r="C44" s="42">
        <v>250</v>
      </c>
      <c r="D44" s="42">
        <v>250</v>
      </c>
      <c r="E44" s="42">
        <v>0</v>
      </c>
      <c r="F44" s="42">
        <v>0</v>
      </c>
      <c r="G44" s="42">
        <v>0</v>
      </c>
      <c r="H44" s="158" t="s">
        <v>910</v>
      </c>
      <c r="I44" s="38" t="s">
        <v>671</v>
      </c>
    </row>
    <row r="45" spans="1:9" ht="22.5" x14ac:dyDescent="0.2">
      <c r="A45" s="40" t="s">
        <v>698</v>
      </c>
      <c r="B45" s="38" t="s">
        <v>699</v>
      </c>
      <c r="C45" s="42">
        <v>250.01</v>
      </c>
      <c r="D45" s="42">
        <v>250.01</v>
      </c>
      <c r="E45" s="42">
        <v>0</v>
      </c>
      <c r="F45" s="42">
        <v>0</v>
      </c>
      <c r="G45" s="42">
        <v>0</v>
      </c>
      <c r="H45" s="158" t="s">
        <v>910</v>
      </c>
      <c r="I45" s="38" t="s">
        <v>671</v>
      </c>
    </row>
    <row r="46" spans="1:9" ht="22.5" x14ac:dyDescent="0.2">
      <c r="A46" s="40" t="s">
        <v>700</v>
      </c>
      <c r="B46" s="38" t="s">
        <v>701</v>
      </c>
      <c r="C46" s="42">
        <v>1049.04</v>
      </c>
      <c r="D46" s="42">
        <v>1049.04</v>
      </c>
      <c r="E46" s="42">
        <v>0</v>
      </c>
      <c r="F46" s="42">
        <v>0</v>
      </c>
      <c r="G46" s="42">
        <v>0</v>
      </c>
      <c r="H46" s="158" t="s">
        <v>910</v>
      </c>
      <c r="I46" s="38" t="s">
        <v>671</v>
      </c>
    </row>
    <row r="47" spans="1:9" ht="22.5" x14ac:dyDescent="0.2">
      <c r="A47" s="40" t="s">
        <v>702</v>
      </c>
      <c r="B47" s="38" t="s">
        <v>703</v>
      </c>
      <c r="C47" s="42">
        <v>431.55</v>
      </c>
      <c r="D47" s="42">
        <v>431.55</v>
      </c>
      <c r="E47" s="42">
        <v>0</v>
      </c>
      <c r="F47" s="42">
        <v>0</v>
      </c>
      <c r="G47" s="42">
        <v>0</v>
      </c>
      <c r="H47" s="158" t="s">
        <v>910</v>
      </c>
      <c r="I47" s="38" t="s">
        <v>671</v>
      </c>
    </row>
    <row r="48" spans="1:9" ht="22.5" x14ac:dyDescent="0.2">
      <c r="A48" s="40" t="s">
        <v>704</v>
      </c>
      <c r="B48" s="38" t="s">
        <v>705</v>
      </c>
      <c r="C48" s="42">
        <v>1462.13</v>
      </c>
      <c r="D48" s="42">
        <v>1462.13</v>
      </c>
      <c r="E48" s="42">
        <v>0</v>
      </c>
      <c r="F48" s="42">
        <v>0</v>
      </c>
      <c r="G48" s="42">
        <v>0</v>
      </c>
      <c r="H48" s="158" t="s">
        <v>910</v>
      </c>
      <c r="I48" s="38" t="s">
        <v>671</v>
      </c>
    </row>
    <row r="49" spans="1:9" ht="22.5" x14ac:dyDescent="0.2">
      <c r="A49" s="40" t="s">
        <v>706</v>
      </c>
      <c r="B49" s="38" t="s">
        <v>707</v>
      </c>
      <c r="C49" s="42">
        <v>439.8</v>
      </c>
      <c r="D49" s="42">
        <v>439.8</v>
      </c>
      <c r="E49" s="42">
        <v>0</v>
      </c>
      <c r="F49" s="42">
        <v>0</v>
      </c>
      <c r="G49" s="42">
        <v>0</v>
      </c>
      <c r="H49" s="158" t="s">
        <v>910</v>
      </c>
      <c r="I49" s="38" t="s">
        <v>671</v>
      </c>
    </row>
    <row r="50" spans="1:9" ht="22.5" x14ac:dyDescent="0.2">
      <c r="A50" s="40" t="s">
        <v>708</v>
      </c>
      <c r="B50" s="38" t="s">
        <v>709</v>
      </c>
      <c r="C50" s="42">
        <v>693.45</v>
      </c>
      <c r="D50" s="42">
        <v>693.45</v>
      </c>
      <c r="E50" s="42">
        <v>0</v>
      </c>
      <c r="F50" s="42">
        <v>0</v>
      </c>
      <c r="G50" s="42">
        <v>0</v>
      </c>
      <c r="H50" s="158" t="s">
        <v>910</v>
      </c>
      <c r="I50" s="38" t="s">
        <v>671</v>
      </c>
    </row>
    <row r="51" spans="1:9" ht="22.5" x14ac:dyDescent="0.2">
      <c r="A51" s="40" t="s">
        <v>710</v>
      </c>
      <c r="B51" s="38" t="s">
        <v>711</v>
      </c>
      <c r="C51" s="42">
        <v>119.1</v>
      </c>
      <c r="D51" s="42">
        <v>119.1</v>
      </c>
      <c r="E51" s="42">
        <v>0</v>
      </c>
      <c r="F51" s="42">
        <v>0</v>
      </c>
      <c r="G51" s="42">
        <v>0</v>
      </c>
      <c r="H51" s="158" t="s">
        <v>910</v>
      </c>
      <c r="I51" s="38" t="s">
        <v>671</v>
      </c>
    </row>
    <row r="52" spans="1:9" ht="22.5" x14ac:dyDescent="0.2">
      <c r="A52" s="40" t="s">
        <v>712</v>
      </c>
      <c r="B52" s="38" t="s">
        <v>713</v>
      </c>
      <c r="C52" s="42">
        <v>5483.26</v>
      </c>
      <c r="D52" s="42">
        <v>5483.26</v>
      </c>
      <c r="E52" s="42">
        <v>0</v>
      </c>
      <c r="F52" s="42">
        <v>0</v>
      </c>
      <c r="G52" s="42">
        <v>0</v>
      </c>
      <c r="H52" s="158" t="s">
        <v>910</v>
      </c>
      <c r="I52" s="38" t="s">
        <v>671</v>
      </c>
    </row>
    <row r="53" spans="1:9" ht="22.5" x14ac:dyDescent="0.2">
      <c r="A53" s="40" t="s">
        <v>714</v>
      </c>
      <c r="B53" s="38" t="s">
        <v>715</v>
      </c>
      <c r="C53" s="42">
        <v>179.1</v>
      </c>
      <c r="D53" s="42">
        <v>179.1</v>
      </c>
      <c r="E53" s="42">
        <v>0</v>
      </c>
      <c r="F53" s="42">
        <v>0</v>
      </c>
      <c r="G53" s="42">
        <v>0</v>
      </c>
      <c r="H53" s="158" t="s">
        <v>910</v>
      </c>
      <c r="I53" s="38" t="s">
        <v>671</v>
      </c>
    </row>
    <row r="54" spans="1:9" ht="22.5" x14ac:dyDescent="0.2">
      <c r="A54" s="40" t="s">
        <v>716</v>
      </c>
      <c r="B54" s="38" t="s">
        <v>717</v>
      </c>
      <c r="C54" s="42">
        <v>26</v>
      </c>
      <c r="D54" s="42">
        <v>26</v>
      </c>
      <c r="E54" s="42">
        <v>0</v>
      </c>
      <c r="F54" s="42">
        <v>0</v>
      </c>
      <c r="G54" s="42">
        <v>0</v>
      </c>
      <c r="H54" s="158" t="s">
        <v>910</v>
      </c>
      <c r="I54" s="38" t="s">
        <v>671</v>
      </c>
    </row>
    <row r="55" spans="1:9" ht="22.5" x14ac:dyDescent="0.2">
      <c r="A55" s="40" t="s">
        <v>718</v>
      </c>
      <c r="B55" s="38" t="s">
        <v>719</v>
      </c>
      <c r="C55" s="42">
        <v>2000</v>
      </c>
      <c r="D55" s="42">
        <v>2000</v>
      </c>
      <c r="E55" s="42">
        <v>0</v>
      </c>
      <c r="F55" s="42">
        <v>0</v>
      </c>
      <c r="G55" s="42">
        <v>0</v>
      </c>
      <c r="H55" s="158" t="s">
        <v>910</v>
      </c>
      <c r="I55" s="38" t="s">
        <v>671</v>
      </c>
    </row>
    <row r="56" spans="1:9" ht="22.5" x14ac:dyDescent="0.2">
      <c r="A56" s="40" t="s">
        <v>720</v>
      </c>
      <c r="B56" s="38" t="s">
        <v>721</v>
      </c>
      <c r="C56" s="42">
        <v>215.78</v>
      </c>
      <c r="D56" s="42">
        <v>215.78</v>
      </c>
      <c r="E56" s="42">
        <v>0</v>
      </c>
      <c r="F56" s="42">
        <v>0</v>
      </c>
      <c r="G56" s="42">
        <v>0</v>
      </c>
      <c r="H56" s="158" t="s">
        <v>910</v>
      </c>
      <c r="I56" s="38" t="s">
        <v>671</v>
      </c>
    </row>
    <row r="57" spans="1:9" ht="22.5" x14ac:dyDescent="0.2">
      <c r="A57" s="40" t="s">
        <v>722</v>
      </c>
      <c r="B57" s="38" t="s">
        <v>723</v>
      </c>
      <c r="C57" s="42">
        <v>5000</v>
      </c>
      <c r="D57" s="42">
        <v>5000</v>
      </c>
      <c r="E57" s="42">
        <v>0</v>
      </c>
      <c r="F57" s="42">
        <v>0</v>
      </c>
      <c r="G57" s="42">
        <v>0</v>
      </c>
      <c r="H57" s="158" t="s">
        <v>910</v>
      </c>
      <c r="I57" s="38" t="s">
        <v>671</v>
      </c>
    </row>
    <row r="58" spans="1:9" ht="22.5" x14ac:dyDescent="0.2">
      <c r="A58" s="40" t="s">
        <v>724</v>
      </c>
      <c r="B58" s="38" t="s">
        <v>725</v>
      </c>
      <c r="C58" s="42">
        <v>2389.04</v>
      </c>
      <c r="D58" s="42">
        <v>2389.04</v>
      </c>
      <c r="E58" s="42">
        <v>0</v>
      </c>
      <c r="F58" s="42">
        <v>0</v>
      </c>
      <c r="G58" s="42">
        <v>0</v>
      </c>
      <c r="H58" s="158" t="s">
        <v>910</v>
      </c>
      <c r="I58" s="38" t="s">
        <v>671</v>
      </c>
    </row>
    <row r="59" spans="1:9" ht="22.5" x14ac:dyDescent="0.2">
      <c r="A59" s="40" t="s">
        <v>726</v>
      </c>
      <c r="B59" s="38" t="s">
        <v>727</v>
      </c>
      <c r="C59" s="42">
        <v>1815.5</v>
      </c>
      <c r="D59" s="42">
        <v>1815.5</v>
      </c>
      <c r="E59" s="42">
        <v>0</v>
      </c>
      <c r="F59" s="42">
        <v>0</v>
      </c>
      <c r="G59" s="42">
        <v>0</v>
      </c>
      <c r="H59" s="158" t="s">
        <v>910</v>
      </c>
      <c r="I59" s="38" t="s">
        <v>671</v>
      </c>
    </row>
    <row r="60" spans="1:9" ht="22.5" x14ac:dyDescent="0.2">
      <c r="A60" s="40" t="s">
        <v>728</v>
      </c>
      <c r="B60" s="38" t="s">
        <v>729</v>
      </c>
      <c r="C60" s="42">
        <v>1402.08</v>
      </c>
      <c r="D60" s="42">
        <v>1402.08</v>
      </c>
      <c r="E60" s="42">
        <v>0</v>
      </c>
      <c r="F60" s="42">
        <v>0</v>
      </c>
      <c r="G60" s="42">
        <v>0</v>
      </c>
      <c r="H60" s="158" t="s">
        <v>910</v>
      </c>
      <c r="I60" s="38" t="s">
        <v>671</v>
      </c>
    </row>
    <row r="61" spans="1:9" ht="22.5" x14ac:dyDescent="0.2">
      <c r="A61" s="40" t="s">
        <v>730</v>
      </c>
      <c r="B61" s="38" t="s">
        <v>731</v>
      </c>
      <c r="C61" s="42">
        <v>2961.59</v>
      </c>
      <c r="D61" s="42">
        <v>2961.59</v>
      </c>
      <c r="E61" s="42">
        <v>0</v>
      </c>
      <c r="F61" s="42">
        <v>0</v>
      </c>
      <c r="G61" s="42">
        <v>0</v>
      </c>
      <c r="H61" s="158" t="s">
        <v>910</v>
      </c>
      <c r="I61" s="38" t="s">
        <v>671</v>
      </c>
    </row>
    <row r="62" spans="1:9" ht="22.5" x14ac:dyDescent="0.2">
      <c r="A62" s="40" t="s">
        <v>732</v>
      </c>
      <c r="B62" s="38" t="s">
        <v>733</v>
      </c>
      <c r="C62" s="42">
        <v>367.75</v>
      </c>
      <c r="D62" s="42">
        <v>367.75</v>
      </c>
      <c r="E62" s="42">
        <v>0</v>
      </c>
      <c r="F62" s="42">
        <v>0</v>
      </c>
      <c r="G62" s="42">
        <v>0</v>
      </c>
      <c r="H62" s="158" t="s">
        <v>910</v>
      </c>
      <c r="I62" s="38" t="s">
        <v>671</v>
      </c>
    </row>
    <row r="63" spans="1:9" ht="22.5" x14ac:dyDescent="0.2">
      <c r="A63" s="40" t="s">
        <v>734</v>
      </c>
      <c r="B63" s="38" t="s">
        <v>735</v>
      </c>
      <c r="C63" s="42">
        <v>546.04999999999995</v>
      </c>
      <c r="D63" s="42">
        <v>546.04999999999995</v>
      </c>
      <c r="E63" s="42">
        <v>0</v>
      </c>
      <c r="F63" s="42">
        <v>0</v>
      </c>
      <c r="G63" s="42">
        <v>0</v>
      </c>
      <c r="H63" s="158" t="s">
        <v>910</v>
      </c>
      <c r="I63" s="38" t="s">
        <v>671</v>
      </c>
    </row>
    <row r="64" spans="1:9" ht="22.5" x14ac:dyDescent="0.2">
      <c r="A64" s="40" t="s">
        <v>736</v>
      </c>
      <c r="B64" s="38" t="s">
        <v>737</v>
      </c>
      <c r="C64" s="42">
        <v>3015.53</v>
      </c>
      <c r="D64" s="42">
        <v>3015.53</v>
      </c>
      <c r="E64" s="42">
        <v>0</v>
      </c>
      <c r="F64" s="42">
        <v>0</v>
      </c>
      <c r="G64" s="42">
        <v>0</v>
      </c>
      <c r="H64" s="158" t="s">
        <v>910</v>
      </c>
      <c r="I64" s="38" t="s">
        <v>671</v>
      </c>
    </row>
    <row r="65" spans="1:9" ht="22.5" x14ac:dyDescent="0.2">
      <c r="A65" s="40" t="s">
        <v>738</v>
      </c>
      <c r="B65" s="38" t="s">
        <v>739</v>
      </c>
      <c r="C65" s="42">
        <v>1894.63</v>
      </c>
      <c r="D65" s="42">
        <v>1894.63</v>
      </c>
      <c r="E65" s="42">
        <v>0</v>
      </c>
      <c r="F65" s="42">
        <v>0</v>
      </c>
      <c r="G65" s="42">
        <v>0</v>
      </c>
      <c r="H65" s="158" t="s">
        <v>910</v>
      </c>
      <c r="I65" s="38" t="s">
        <v>671</v>
      </c>
    </row>
    <row r="66" spans="1:9" ht="22.5" x14ac:dyDescent="0.2">
      <c r="A66" s="40" t="s">
        <v>740</v>
      </c>
      <c r="B66" s="38" t="s">
        <v>741</v>
      </c>
      <c r="C66" s="42">
        <v>871.29</v>
      </c>
      <c r="D66" s="42">
        <v>871.29</v>
      </c>
      <c r="E66" s="42">
        <v>0</v>
      </c>
      <c r="F66" s="42">
        <v>0</v>
      </c>
      <c r="G66" s="42">
        <v>0</v>
      </c>
      <c r="H66" s="158" t="s">
        <v>910</v>
      </c>
      <c r="I66" s="38" t="s">
        <v>671</v>
      </c>
    </row>
    <row r="67" spans="1:9" ht="22.5" x14ac:dyDescent="0.2">
      <c r="A67" s="40" t="s">
        <v>742</v>
      </c>
      <c r="B67" s="38" t="s">
        <v>743</v>
      </c>
      <c r="C67" s="42">
        <v>515.61</v>
      </c>
      <c r="D67" s="42">
        <v>515.61</v>
      </c>
      <c r="E67" s="42">
        <v>0</v>
      </c>
      <c r="F67" s="42">
        <v>0</v>
      </c>
      <c r="G67" s="42">
        <v>0</v>
      </c>
      <c r="H67" s="158" t="s">
        <v>910</v>
      </c>
      <c r="I67" s="38" t="s">
        <v>671</v>
      </c>
    </row>
    <row r="68" spans="1:9" ht="22.5" x14ac:dyDescent="0.2">
      <c r="A68" s="40" t="s">
        <v>744</v>
      </c>
      <c r="B68" s="38" t="s">
        <v>745</v>
      </c>
      <c r="C68" s="42">
        <v>85.58</v>
      </c>
      <c r="D68" s="42">
        <v>85.58</v>
      </c>
      <c r="E68" s="42">
        <v>0</v>
      </c>
      <c r="F68" s="42">
        <v>0</v>
      </c>
      <c r="G68" s="42">
        <v>0</v>
      </c>
      <c r="H68" s="158" t="s">
        <v>910</v>
      </c>
      <c r="I68" s="38" t="s">
        <v>671</v>
      </c>
    </row>
    <row r="69" spans="1:9" ht="22.5" x14ac:dyDescent="0.2">
      <c r="A69" s="40" t="s">
        <v>746</v>
      </c>
      <c r="B69" s="38" t="s">
        <v>747</v>
      </c>
      <c r="C69" s="42">
        <v>947.6</v>
      </c>
      <c r="D69" s="42">
        <v>947.6</v>
      </c>
      <c r="E69" s="42">
        <v>0</v>
      </c>
      <c r="F69" s="42">
        <v>0</v>
      </c>
      <c r="G69" s="42">
        <v>0</v>
      </c>
      <c r="H69" s="158" t="s">
        <v>910</v>
      </c>
      <c r="I69" s="38" t="s">
        <v>671</v>
      </c>
    </row>
    <row r="70" spans="1:9" ht="22.5" x14ac:dyDescent="0.2">
      <c r="A70" s="40" t="s">
        <v>748</v>
      </c>
      <c r="B70" s="38" t="s">
        <v>749</v>
      </c>
      <c r="C70" s="42">
        <v>2000</v>
      </c>
      <c r="D70" s="42">
        <v>2000</v>
      </c>
      <c r="E70" s="42">
        <v>0</v>
      </c>
      <c r="F70" s="42">
        <v>0</v>
      </c>
      <c r="G70" s="42">
        <v>0</v>
      </c>
      <c r="H70" s="158" t="s">
        <v>910</v>
      </c>
      <c r="I70" s="38" t="s">
        <v>671</v>
      </c>
    </row>
    <row r="71" spans="1:9" ht="22.5" x14ac:dyDescent="0.2">
      <c r="A71" s="40" t="s">
        <v>750</v>
      </c>
      <c r="B71" s="38" t="s">
        <v>751</v>
      </c>
      <c r="C71" s="42">
        <v>431.55</v>
      </c>
      <c r="D71" s="42">
        <v>431.55</v>
      </c>
      <c r="E71" s="42">
        <v>0</v>
      </c>
      <c r="F71" s="42">
        <v>0</v>
      </c>
      <c r="G71" s="42">
        <v>0</v>
      </c>
      <c r="H71" s="158" t="s">
        <v>910</v>
      </c>
      <c r="I71" s="38" t="s">
        <v>671</v>
      </c>
    </row>
    <row r="72" spans="1:9" ht="22.5" x14ac:dyDescent="0.2">
      <c r="A72" s="40" t="s">
        <v>752</v>
      </c>
      <c r="B72" s="38" t="s">
        <v>753</v>
      </c>
      <c r="C72" s="42">
        <v>845.91</v>
      </c>
      <c r="D72" s="42">
        <v>845.91</v>
      </c>
      <c r="E72" s="42">
        <v>0</v>
      </c>
      <c r="F72" s="42">
        <v>0</v>
      </c>
      <c r="G72" s="42">
        <v>0</v>
      </c>
      <c r="H72" s="158" t="s">
        <v>910</v>
      </c>
      <c r="I72" s="38" t="s">
        <v>671</v>
      </c>
    </row>
    <row r="73" spans="1:9" ht="22.5" x14ac:dyDescent="0.2">
      <c r="A73" s="40" t="s">
        <v>754</v>
      </c>
      <c r="B73" s="38" t="s">
        <v>755</v>
      </c>
      <c r="C73" s="42">
        <v>550.37</v>
      </c>
      <c r="D73" s="42">
        <v>550.37</v>
      </c>
      <c r="E73" s="42">
        <v>0</v>
      </c>
      <c r="F73" s="42">
        <v>0</v>
      </c>
      <c r="G73" s="42">
        <v>0</v>
      </c>
      <c r="H73" s="158" t="s">
        <v>910</v>
      </c>
      <c r="I73" s="38" t="s">
        <v>671</v>
      </c>
    </row>
    <row r="74" spans="1:9" ht="22.5" x14ac:dyDescent="0.2">
      <c r="A74" s="40" t="s">
        <v>756</v>
      </c>
      <c r="B74" s="38" t="s">
        <v>757</v>
      </c>
      <c r="C74" s="42">
        <v>215.78</v>
      </c>
      <c r="D74" s="42">
        <v>215.78</v>
      </c>
      <c r="E74" s="42">
        <v>0</v>
      </c>
      <c r="F74" s="42">
        <v>0</v>
      </c>
      <c r="G74" s="42">
        <v>0</v>
      </c>
      <c r="H74" s="158" t="s">
        <v>910</v>
      </c>
      <c r="I74" s="38" t="s">
        <v>671</v>
      </c>
    </row>
    <row r="75" spans="1:9" ht="22.5" x14ac:dyDescent="0.2">
      <c r="A75" s="40" t="s">
        <v>758</v>
      </c>
      <c r="B75" s="38" t="s">
        <v>759</v>
      </c>
      <c r="C75" s="42">
        <v>215.78</v>
      </c>
      <c r="D75" s="42">
        <v>215.78</v>
      </c>
      <c r="E75" s="42">
        <v>0</v>
      </c>
      <c r="F75" s="42">
        <v>0</v>
      </c>
      <c r="G75" s="42">
        <v>0</v>
      </c>
      <c r="H75" s="158" t="s">
        <v>910</v>
      </c>
      <c r="I75" s="38" t="s">
        <v>671</v>
      </c>
    </row>
    <row r="76" spans="1:9" ht="22.5" x14ac:dyDescent="0.2">
      <c r="A76" s="40" t="s">
        <v>760</v>
      </c>
      <c r="B76" s="38" t="s">
        <v>761</v>
      </c>
      <c r="C76" s="42">
        <v>600</v>
      </c>
      <c r="D76" s="42">
        <v>600</v>
      </c>
      <c r="E76" s="42">
        <v>0</v>
      </c>
      <c r="F76" s="42">
        <v>0</v>
      </c>
      <c r="G76" s="42">
        <v>0</v>
      </c>
      <c r="H76" s="158" t="s">
        <v>910</v>
      </c>
      <c r="I76" s="38" t="s">
        <v>671</v>
      </c>
    </row>
    <row r="77" spans="1:9" ht="22.5" x14ac:dyDescent="0.2">
      <c r="A77" s="40" t="s">
        <v>762</v>
      </c>
      <c r="B77" s="38" t="s">
        <v>763</v>
      </c>
      <c r="C77" s="42">
        <v>600</v>
      </c>
      <c r="D77" s="42">
        <v>600</v>
      </c>
      <c r="E77" s="42">
        <v>0</v>
      </c>
      <c r="F77" s="42">
        <v>0</v>
      </c>
      <c r="G77" s="42">
        <v>0</v>
      </c>
      <c r="H77" s="158" t="s">
        <v>910</v>
      </c>
      <c r="I77" s="38" t="s">
        <v>671</v>
      </c>
    </row>
    <row r="78" spans="1:9" ht="22.5" x14ac:dyDescent="0.2">
      <c r="A78" s="40" t="s">
        <v>764</v>
      </c>
      <c r="B78" s="38" t="s">
        <v>765</v>
      </c>
      <c r="C78" s="42">
        <v>600</v>
      </c>
      <c r="D78" s="42">
        <v>600</v>
      </c>
      <c r="E78" s="42">
        <v>0</v>
      </c>
      <c r="F78" s="42">
        <v>0</v>
      </c>
      <c r="G78" s="42">
        <v>0</v>
      </c>
      <c r="H78" s="158" t="s">
        <v>910</v>
      </c>
      <c r="I78" s="38" t="s">
        <v>671</v>
      </c>
    </row>
    <row r="79" spans="1:9" ht="22.5" x14ac:dyDescent="0.2">
      <c r="A79" s="40" t="s">
        <v>766</v>
      </c>
      <c r="B79" s="38" t="s">
        <v>767</v>
      </c>
      <c r="C79" s="42">
        <v>23</v>
      </c>
      <c r="D79" s="42">
        <v>23</v>
      </c>
      <c r="E79" s="42">
        <v>0</v>
      </c>
      <c r="F79" s="42">
        <v>0</v>
      </c>
      <c r="G79" s="42">
        <v>0</v>
      </c>
      <c r="H79" s="158" t="s">
        <v>910</v>
      </c>
      <c r="I79" s="38" t="s">
        <v>671</v>
      </c>
    </row>
    <row r="80" spans="1:9" ht="22.5" x14ac:dyDescent="0.2">
      <c r="A80" s="40" t="s">
        <v>768</v>
      </c>
      <c r="B80" s="38" t="s">
        <v>769</v>
      </c>
      <c r="C80" s="42">
        <v>600</v>
      </c>
      <c r="D80" s="42">
        <v>600</v>
      </c>
      <c r="E80" s="42">
        <v>0</v>
      </c>
      <c r="F80" s="42">
        <v>0</v>
      </c>
      <c r="G80" s="42">
        <v>0</v>
      </c>
      <c r="H80" s="158" t="s">
        <v>910</v>
      </c>
      <c r="I80" s="38" t="s">
        <v>671</v>
      </c>
    </row>
    <row r="81" spans="1:9" ht="22.5" x14ac:dyDescent="0.2">
      <c r="A81" s="40" t="s">
        <v>770</v>
      </c>
      <c r="B81" s="38" t="s">
        <v>771</v>
      </c>
      <c r="C81" s="42">
        <v>90</v>
      </c>
      <c r="D81" s="42">
        <v>90</v>
      </c>
      <c r="E81" s="42">
        <v>0</v>
      </c>
      <c r="F81" s="42">
        <v>0</v>
      </c>
      <c r="G81" s="42">
        <v>0</v>
      </c>
      <c r="H81" s="158" t="s">
        <v>910</v>
      </c>
      <c r="I81" s="38" t="s">
        <v>671</v>
      </c>
    </row>
    <row r="82" spans="1:9" ht="22.5" x14ac:dyDescent="0.2">
      <c r="A82" s="40" t="s">
        <v>772</v>
      </c>
      <c r="B82" s="38" t="s">
        <v>773</v>
      </c>
      <c r="C82" s="42">
        <v>77.06</v>
      </c>
      <c r="D82" s="42">
        <v>77.06</v>
      </c>
      <c r="E82" s="42">
        <v>0</v>
      </c>
      <c r="F82" s="42">
        <v>0</v>
      </c>
      <c r="G82" s="42">
        <v>0</v>
      </c>
      <c r="H82" s="158" t="s">
        <v>910</v>
      </c>
      <c r="I82" s="38" t="s">
        <v>671</v>
      </c>
    </row>
    <row r="83" spans="1:9" ht="22.5" x14ac:dyDescent="0.2">
      <c r="A83" s="40" t="s">
        <v>774</v>
      </c>
      <c r="B83" s="38" t="s">
        <v>775</v>
      </c>
      <c r="C83" s="42">
        <v>55.6</v>
      </c>
      <c r="D83" s="42">
        <v>55.6</v>
      </c>
      <c r="E83" s="42">
        <v>0</v>
      </c>
      <c r="F83" s="42">
        <v>0</v>
      </c>
      <c r="G83" s="42">
        <v>0</v>
      </c>
      <c r="H83" s="158" t="s">
        <v>910</v>
      </c>
      <c r="I83" s="38" t="s">
        <v>671</v>
      </c>
    </row>
    <row r="84" spans="1:9" ht="22.5" x14ac:dyDescent="0.2">
      <c r="A84" s="40" t="s">
        <v>776</v>
      </c>
      <c r="B84" s="38" t="s">
        <v>777</v>
      </c>
      <c r="C84" s="42">
        <v>63.2</v>
      </c>
      <c r="D84" s="42">
        <v>63.2</v>
      </c>
      <c r="E84" s="42">
        <v>0</v>
      </c>
      <c r="F84" s="42">
        <v>0</v>
      </c>
      <c r="G84" s="42">
        <v>0</v>
      </c>
      <c r="H84" s="158" t="s">
        <v>910</v>
      </c>
      <c r="I84" s="38" t="s">
        <v>671</v>
      </c>
    </row>
    <row r="85" spans="1:9" ht="22.5" x14ac:dyDescent="0.2">
      <c r="A85" s="40" t="s">
        <v>778</v>
      </c>
      <c r="B85" s="38" t="s">
        <v>779</v>
      </c>
      <c r="C85" s="42">
        <v>3945.78</v>
      </c>
      <c r="D85" s="42">
        <v>3945.78</v>
      </c>
      <c r="E85" s="42">
        <v>0</v>
      </c>
      <c r="F85" s="42">
        <v>0</v>
      </c>
      <c r="G85" s="42">
        <v>0</v>
      </c>
      <c r="H85" s="158" t="s">
        <v>910</v>
      </c>
      <c r="I85" s="38" t="s">
        <v>671</v>
      </c>
    </row>
    <row r="86" spans="1:9" ht="22.5" x14ac:dyDescent="0.2">
      <c r="A86" s="40" t="s">
        <v>780</v>
      </c>
      <c r="B86" s="38" t="s">
        <v>781</v>
      </c>
      <c r="C86" s="42">
        <v>807.34</v>
      </c>
      <c r="D86" s="42">
        <v>807.34</v>
      </c>
      <c r="E86" s="42">
        <v>0</v>
      </c>
      <c r="F86" s="42">
        <v>0</v>
      </c>
      <c r="G86" s="42">
        <v>0</v>
      </c>
      <c r="H86" s="158" t="s">
        <v>910</v>
      </c>
      <c r="I86" s="38" t="s">
        <v>671</v>
      </c>
    </row>
    <row r="87" spans="1:9" ht="22.5" x14ac:dyDescent="0.2">
      <c r="A87" s="40" t="s">
        <v>782</v>
      </c>
      <c r="B87" s="38" t="s">
        <v>783</v>
      </c>
      <c r="C87" s="42">
        <v>200</v>
      </c>
      <c r="D87" s="42">
        <v>200</v>
      </c>
      <c r="E87" s="42">
        <v>0</v>
      </c>
      <c r="F87" s="42">
        <v>0</v>
      </c>
      <c r="G87" s="42">
        <v>0</v>
      </c>
      <c r="H87" s="158" t="s">
        <v>910</v>
      </c>
      <c r="I87" s="38" t="s">
        <v>671</v>
      </c>
    </row>
    <row r="88" spans="1:9" ht="22.5" x14ac:dyDescent="0.2">
      <c r="A88" s="40" t="s">
        <v>784</v>
      </c>
      <c r="B88" s="38" t="s">
        <v>785</v>
      </c>
      <c r="C88" s="42">
        <v>953.72</v>
      </c>
      <c r="D88" s="42">
        <v>953.72</v>
      </c>
      <c r="E88" s="42">
        <v>0</v>
      </c>
      <c r="F88" s="42">
        <v>0</v>
      </c>
      <c r="G88" s="42">
        <v>0</v>
      </c>
      <c r="H88" s="158" t="s">
        <v>910</v>
      </c>
      <c r="I88" s="38" t="s">
        <v>671</v>
      </c>
    </row>
    <row r="89" spans="1:9" ht="22.5" x14ac:dyDescent="0.2">
      <c r="A89" s="40" t="s">
        <v>786</v>
      </c>
      <c r="B89" s="38" t="s">
        <v>787</v>
      </c>
      <c r="C89" s="42">
        <v>988.66</v>
      </c>
      <c r="D89" s="42">
        <v>988.66</v>
      </c>
      <c r="E89" s="42">
        <v>0</v>
      </c>
      <c r="F89" s="42">
        <v>0</v>
      </c>
      <c r="G89" s="42">
        <v>0</v>
      </c>
      <c r="H89" s="158" t="s">
        <v>910</v>
      </c>
      <c r="I89" s="38" t="s">
        <v>671</v>
      </c>
    </row>
    <row r="90" spans="1:9" ht="22.5" x14ac:dyDescent="0.2">
      <c r="A90" s="40" t="s">
        <v>788</v>
      </c>
      <c r="B90" s="38" t="s">
        <v>789</v>
      </c>
      <c r="C90" s="42">
        <v>1216.29</v>
      </c>
      <c r="D90" s="42">
        <v>1216.29</v>
      </c>
      <c r="E90" s="42">
        <v>0</v>
      </c>
      <c r="F90" s="42">
        <v>0</v>
      </c>
      <c r="G90" s="42">
        <v>0</v>
      </c>
      <c r="H90" s="158" t="s">
        <v>910</v>
      </c>
      <c r="I90" s="38" t="s">
        <v>671</v>
      </c>
    </row>
    <row r="91" spans="1:9" x14ac:dyDescent="0.2">
      <c r="A91" s="40">
        <v>1125</v>
      </c>
      <c r="B91" s="38" t="s">
        <v>86</v>
      </c>
      <c r="C91" s="153">
        <v>0</v>
      </c>
      <c r="D91" s="153">
        <v>0</v>
      </c>
      <c r="E91" s="153">
        <v>0</v>
      </c>
      <c r="F91" s="153">
        <v>0</v>
      </c>
      <c r="G91" s="153">
        <v>0</v>
      </c>
      <c r="H91" s="38" t="s">
        <v>671</v>
      </c>
      <c r="I91" s="38" t="s">
        <v>671</v>
      </c>
    </row>
    <row r="92" spans="1:9" x14ac:dyDescent="0.2">
      <c r="A92" s="40">
        <v>1131</v>
      </c>
      <c r="B92" s="38" t="s">
        <v>87</v>
      </c>
      <c r="C92" s="153">
        <f>SUM(C93:C152)</f>
        <v>561952.8600000001</v>
      </c>
      <c r="D92" s="153">
        <f t="shared" ref="D92:G92" si="2">SUM(D93:D152)</f>
        <v>561952.8600000001</v>
      </c>
      <c r="E92" s="153">
        <f t="shared" si="2"/>
        <v>0</v>
      </c>
      <c r="F92" s="153">
        <f t="shared" si="2"/>
        <v>0</v>
      </c>
      <c r="G92" s="153">
        <f t="shared" si="2"/>
        <v>0</v>
      </c>
      <c r="H92" s="38" t="s">
        <v>671</v>
      </c>
      <c r="I92" s="38" t="s">
        <v>671</v>
      </c>
    </row>
    <row r="93" spans="1:9" x14ac:dyDescent="0.2">
      <c r="A93" s="40" t="s">
        <v>790</v>
      </c>
      <c r="B93" s="38" t="s">
        <v>791</v>
      </c>
      <c r="C93" s="42">
        <v>13357</v>
      </c>
      <c r="D93" s="42">
        <v>13357</v>
      </c>
      <c r="E93" s="42">
        <v>0</v>
      </c>
      <c r="F93" s="42">
        <v>0</v>
      </c>
      <c r="G93" s="42">
        <v>0</v>
      </c>
      <c r="H93" s="38" t="s">
        <v>911</v>
      </c>
      <c r="I93" s="38" t="s">
        <v>671</v>
      </c>
    </row>
    <row r="94" spans="1:9" x14ac:dyDescent="0.2">
      <c r="A94" s="40" t="s">
        <v>792</v>
      </c>
      <c r="B94" s="38" t="s">
        <v>793</v>
      </c>
      <c r="C94" s="42">
        <v>1590.1</v>
      </c>
      <c r="D94" s="42">
        <v>1590.1</v>
      </c>
      <c r="E94" s="42">
        <v>0</v>
      </c>
      <c r="F94" s="42">
        <v>0</v>
      </c>
      <c r="G94" s="42">
        <v>0</v>
      </c>
      <c r="H94" s="38" t="s">
        <v>911</v>
      </c>
      <c r="I94" s="38" t="s">
        <v>671</v>
      </c>
    </row>
    <row r="95" spans="1:9" x14ac:dyDescent="0.2">
      <c r="A95" s="40" t="s">
        <v>794</v>
      </c>
      <c r="B95" s="38" t="s">
        <v>795</v>
      </c>
      <c r="C95" s="42">
        <v>82058.58</v>
      </c>
      <c r="D95" s="42">
        <v>82058.58</v>
      </c>
      <c r="E95" s="42">
        <v>0</v>
      </c>
      <c r="F95" s="42">
        <v>0</v>
      </c>
      <c r="G95" s="42">
        <v>0</v>
      </c>
      <c r="H95" s="38" t="s">
        <v>911</v>
      </c>
      <c r="I95" s="38" t="s">
        <v>671</v>
      </c>
    </row>
    <row r="96" spans="1:9" x14ac:dyDescent="0.2">
      <c r="A96" s="40" t="s">
        <v>796</v>
      </c>
      <c r="B96" s="38" t="s">
        <v>797</v>
      </c>
      <c r="C96" s="42">
        <v>5033</v>
      </c>
      <c r="D96" s="42">
        <v>5033</v>
      </c>
      <c r="E96" s="42">
        <v>0</v>
      </c>
      <c r="F96" s="42">
        <v>0</v>
      </c>
      <c r="G96" s="42">
        <v>0</v>
      </c>
      <c r="H96" s="38" t="s">
        <v>911</v>
      </c>
      <c r="I96" s="38" t="s">
        <v>671</v>
      </c>
    </row>
    <row r="97" spans="1:9" x14ac:dyDescent="0.2">
      <c r="A97" s="40" t="s">
        <v>798</v>
      </c>
      <c r="B97" s="38" t="s">
        <v>799</v>
      </c>
      <c r="C97" s="42">
        <v>1895.51</v>
      </c>
      <c r="D97" s="42">
        <v>1895.51</v>
      </c>
      <c r="E97" s="42">
        <v>0</v>
      </c>
      <c r="F97" s="42">
        <v>0</v>
      </c>
      <c r="G97" s="42">
        <v>0</v>
      </c>
      <c r="H97" s="38" t="s">
        <v>911</v>
      </c>
      <c r="I97" s="38" t="s">
        <v>671</v>
      </c>
    </row>
    <row r="98" spans="1:9" x14ac:dyDescent="0.2">
      <c r="A98" s="40" t="s">
        <v>800</v>
      </c>
      <c r="B98" s="38" t="s">
        <v>801</v>
      </c>
      <c r="C98" s="42">
        <v>11832</v>
      </c>
      <c r="D98" s="42">
        <v>11832</v>
      </c>
      <c r="E98" s="42">
        <v>0</v>
      </c>
      <c r="F98" s="42">
        <v>0</v>
      </c>
      <c r="G98" s="42">
        <v>0</v>
      </c>
      <c r="H98" s="38" t="s">
        <v>911</v>
      </c>
      <c r="I98" s="38" t="s">
        <v>671</v>
      </c>
    </row>
    <row r="99" spans="1:9" x14ac:dyDescent="0.2">
      <c r="A99" s="40" t="s">
        <v>802</v>
      </c>
      <c r="B99" s="38" t="s">
        <v>803</v>
      </c>
      <c r="C99" s="42">
        <v>10000</v>
      </c>
      <c r="D99" s="42">
        <v>10000</v>
      </c>
      <c r="E99" s="42">
        <v>0</v>
      </c>
      <c r="F99" s="42">
        <v>0</v>
      </c>
      <c r="G99" s="42">
        <v>0</v>
      </c>
      <c r="H99" s="38" t="s">
        <v>911</v>
      </c>
      <c r="I99" s="38" t="s">
        <v>671</v>
      </c>
    </row>
    <row r="100" spans="1:9" x14ac:dyDescent="0.2">
      <c r="A100" s="40" t="s">
        <v>804</v>
      </c>
      <c r="B100" s="38" t="s">
        <v>805</v>
      </c>
      <c r="C100" s="42">
        <v>4280</v>
      </c>
      <c r="D100" s="42">
        <v>4280</v>
      </c>
      <c r="E100" s="42">
        <v>0</v>
      </c>
      <c r="F100" s="42">
        <v>0</v>
      </c>
      <c r="G100" s="42">
        <v>0</v>
      </c>
      <c r="H100" s="38" t="s">
        <v>911</v>
      </c>
      <c r="I100" s="38" t="s">
        <v>671</v>
      </c>
    </row>
    <row r="101" spans="1:9" x14ac:dyDescent="0.2">
      <c r="A101" s="40" t="s">
        <v>806</v>
      </c>
      <c r="B101" s="38" t="s">
        <v>807</v>
      </c>
      <c r="C101" s="42">
        <v>1911.78</v>
      </c>
      <c r="D101" s="42">
        <v>1911.78</v>
      </c>
      <c r="E101" s="42">
        <v>0</v>
      </c>
      <c r="F101" s="42">
        <v>0</v>
      </c>
      <c r="G101" s="42">
        <v>0</v>
      </c>
      <c r="H101" s="38" t="s">
        <v>911</v>
      </c>
      <c r="I101" s="38" t="s">
        <v>671</v>
      </c>
    </row>
    <row r="102" spans="1:9" x14ac:dyDescent="0.2">
      <c r="A102" s="40" t="s">
        <v>808</v>
      </c>
      <c r="B102" s="38" t="s">
        <v>809</v>
      </c>
      <c r="C102" s="42">
        <v>2900</v>
      </c>
      <c r="D102" s="42">
        <v>2900</v>
      </c>
      <c r="E102" s="42">
        <v>0</v>
      </c>
      <c r="F102" s="42">
        <v>0</v>
      </c>
      <c r="G102" s="42">
        <v>0</v>
      </c>
      <c r="H102" s="38" t="s">
        <v>911</v>
      </c>
      <c r="I102" s="38" t="s">
        <v>671</v>
      </c>
    </row>
    <row r="103" spans="1:9" x14ac:dyDescent="0.2">
      <c r="A103" s="40" t="s">
        <v>810</v>
      </c>
      <c r="B103" s="38" t="s">
        <v>811</v>
      </c>
      <c r="C103" s="42">
        <v>24167.26</v>
      </c>
      <c r="D103" s="42">
        <v>24167.26</v>
      </c>
      <c r="E103" s="42">
        <v>0</v>
      </c>
      <c r="F103" s="42">
        <v>0</v>
      </c>
      <c r="G103" s="42">
        <v>0</v>
      </c>
      <c r="H103" s="38" t="s">
        <v>911</v>
      </c>
      <c r="I103" s="38" t="s">
        <v>671</v>
      </c>
    </row>
    <row r="104" spans="1:9" x14ac:dyDescent="0.2">
      <c r="A104" s="40" t="s">
        <v>812</v>
      </c>
      <c r="B104" s="38" t="s">
        <v>813</v>
      </c>
      <c r="C104" s="42">
        <v>5916</v>
      </c>
      <c r="D104" s="42">
        <v>5916</v>
      </c>
      <c r="E104" s="42">
        <v>0</v>
      </c>
      <c r="F104" s="42">
        <v>0</v>
      </c>
      <c r="G104" s="42">
        <v>0</v>
      </c>
      <c r="H104" s="38" t="s">
        <v>911</v>
      </c>
      <c r="I104" s="38" t="s">
        <v>671</v>
      </c>
    </row>
    <row r="105" spans="1:9" x14ac:dyDescent="0.2">
      <c r="A105" s="40" t="s">
        <v>814</v>
      </c>
      <c r="B105" s="38" t="s">
        <v>815</v>
      </c>
      <c r="C105" s="42">
        <v>20621.759999999998</v>
      </c>
      <c r="D105" s="42">
        <v>20621.759999999998</v>
      </c>
      <c r="E105" s="42">
        <v>0</v>
      </c>
      <c r="F105" s="42">
        <v>0</v>
      </c>
      <c r="G105" s="42">
        <v>0</v>
      </c>
      <c r="H105" s="38" t="s">
        <v>911</v>
      </c>
      <c r="I105" s="38" t="s">
        <v>671</v>
      </c>
    </row>
    <row r="106" spans="1:9" x14ac:dyDescent="0.2">
      <c r="A106" s="40" t="s">
        <v>816</v>
      </c>
      <c r="B106" s="38" t="s">
        <v>817</v>
      </c>
      <c r="C106" s="42">
        <v>13920</v>
      </c>
      <c r="D106" s="42">
        <v>13920</v>
      </c>
      <c r="E106" s="42">
        <v>0</v>
      </c>
      <c r="F106" s="42">
        <v>0</v>
      </c>
      <c r="G106" s="42">
        <v>0</v>
      </c>
      <c r="H106" s="38" t="s">
        <v>911</v>
      </c>
      <c r="I106" s="38" t="s">
        <v>671</v>
      </c>
    </row>
    <row r="107" spans="1:9" x14ac:dyDescent="0.2">
      <c r="A107" s="40" t="s">
        <v>818</v>
      </c>
      <c r="B107" s="38" t="s">
        <v>819</v>
      </c>
      <c r="C107" s="42">
        <v>2320</v>
      </c>
      <c r="D107" s="42">
        <v>2320</v>
      </c>
      <c r="E107" s="42">
        <v>0</v>
      </c>
      <c r="F107" s="42">
        <v>0</v>
      </c>
      <c r="G107" s="42">
        <v>0</v>
      </c>
      <c r="H107" s="38" t="s">
        <v>911</v>
      </c>
      <c r="I107" s="38" t="s">
        <v>671</v>
      </c>
    </row>
    <row r="108" spans="1:9" x14ac:dyDescent="0.2">
      <c r="A108" s="40" t="s">
        <v>820</v>
      </c>
      <c r="B108" s="38" t="s">
        <v>821</v>
      </c>
      <c r="C108" s="42">
        <v>8121.66</v>
      </c>
      <c r="D108" s="42">
        <v>8121.66</v>
      </c>
      <c r="E108" s="42">
        <v>0</v>
      </c>
      <c r="F108" s="42">
        <v>0</v>
      </c>
      <c r="G108" s="42">
        <v>0</v>
      </c>
      <c r="H108" s="38" t="s">
        <v>911</v>
      </c>
      <c r="I108" s="38" t="s">
        <v>671</v>
      </c>
    </row>
    <row r="109" spans="1:9" x14ac:dyDescent="0.2">
      <c r="A109" s="40" t="s">
        <v>822</v>
      </c>
      <c r="B109" s="38" t="s">
        <v>769</v>
      </c>
      <c r="C109" s="42">
        <v>2320</v>
      </c>
      <c r="D109" s="42">
        <v>2320</v>
      </c>
      <c r="E109" s="42">
        <v>0</v>
      </c>
      <c r="F109" s="42">
        <v>0</v>
      </c>
      <c r="G109" s="42">
        <v>0</v>
      </c>
      <c r="H109" s="38" t="s">
        <v>911</v>
      </c>
      <c r="I109" s="38" t="s">
        <v>671</v>
      </c>
    </row>
    <row r="110" spans="1:9" x14ac:dyDescent="0.2">
      <c r="A110" s="40" t="s">
        <v>823</v>
      </c>
      <c r="B110" s="38" t="s">
        <v>824</v>
      </c>
      <c r="C110" s="42">
        <v>5800</v>
      </c>
      <c r="D110" s="42">
        <v>5800</v>
      </c>
      <c r="E110" s="42">
        <v>0</v>
      </c>
      <c r="F110" s="42">
        <v>0</v>
      </c>
      <c r="G110" s="42">
        <v>0</v>
      </c>
      <c r="H110" s="38" t="s">
        <v>911</v>
      </c>
      <c r="I110" s="38" t="s">
        <v>671</v>
      </c>
    </row>
    <row r="111" spans="1:9" x14ac:dyDescent="0.2">
      <c r="A111" s="40" t="s">
        <v>825</v>
      </c>
      <c r="B111" s="38" t="s">
        <v>826</v>
      </c>
      <c r="C111" s="42">
        <v>29722</v>
      </c>
      <c r="D111" s="42">
        <v>29722</v>
      </c>
      <c r="E111" s="42">
        <v>0</v>
      </c>
      <c r="F111" s="42">
        <v>0</v>
      </c>
      <c r="G111" s="42">
        <v>0</v>
      </c>
      <c r="H111" s="38" t="s">
        <v>911</v>
      </c>
      <c r="I111" s="38" t="s">
        <v>671</v>
      </c>
    </row>
    <row r="112" spans="1:9" x14ac:dyDescent="0.2">
      <c r="A112" s="40" t="s">
        <v>827</v>
      </c>
      <c r="B112" s="38" t="s">
        <v>828</v>
      </c>
      <c r="C112" s="42">
        <v>5200</v>
      </c>
      <c r="D112" s="42">
        <v>5200</v>
      </c>
      <c r="E112" s="42">
        <v>0</v>
      </c>
      <c r="F112" s="42">
        <v>0</v>
      </c>
      <c r="G112" s="42">
        <v>0</v>
      </c>
      <c r="H112" s="38" t="s">
        <v>911</v>
      </c>
      <c r="I112" s="38" t="s">
        <v>671</v>
      </c>
    </row>
    <row r="113" spans="1:9" x14ac:dyDescent="0.2">
      <c r="A113" s="40" t="s">
        <v>829</v>
      </c>
      <c r="B113" s="38" t="s">
        <v>830</v>
      </c>
      <c r="C113" s="42">
        <v>21231.48</v>
      </c>
      <c r="D113" s="42">
        <v>21231.48</v>
      </c>
      <c r="E113" s="42">
        <v>0</v>
      </c>
      <c r="F113" s="42">
        <v>0</v>
      </c>
      <c r="G113" s="42">
        <v>0</v>
      </c>
      <c r="H113" s="38" t="s">
        <v>911</v>
      </c>
      <c r="I113" s="38" t="s">
        <v>671</v>
      </c>
    </row>
    <row r="114" spans="1:9" x14ac:dyDescent="0.2">
      <c r="A114" s="40" t="s">
        <v>831</v>
      </c>
      <c r="B114" s="38" t="s">
        <v>832</v>
      </c>
      <c r="C114" s="42">
        <v>2309.21</v>
      </c>
      <c r="D114" s="42">
        <v>2309.21</v>
      </c>
      <c r="E114" s="42">
        <v>0</v>
      </c>
      <c r="F114" s="42">
        <v>0</v>
      </c>
      <c r="G114" s="42">
        <v>0</v>
      </c>
      <c r="H114" s="38" t="s">
        <v>911</v>
      </c>
      <c r="I114" s="38" t="s">
        <v>671</v>
      </c>
    </row>
    <row r="115" spans="1:9" x14ac:dyDescent="0.2">
      <c r="A115" s="40" t="s">
        <v>833</v>
      </c>
      <c r="B115" s="38" t="s">
        <v>834</v>
      </c>
      <c r="C115" s="42">
        <v>6375.03</v>
      </c>
      <c r="D115" s="42">
        <v>6375.03</v>
      </c>
      <c r="E115" s="42">
        <v>0</v>
      </c>
      <c r="F115" s="42">
        <v>0</v>
      </c>
      <c r="G115" s="42">
        <v>0</v>
      </c>
      <c r="H115" s="38" t="s">
        <v>911</v>
      </c>
      <c r="I115" s="38" t="s">
        <v>671</v>
      </c>
    </row>
    <row r="116" spans="1:9" x14ac:dyDescent="0.2">
      <c r="A116" s="40" t="s">
        <v>835</v>
      </c>
      <c r="B116" s="38" t="s">
        <v>715</v>
      </c>
      <c r="C116" s="42">
        <v>20.9</v>
      </c>
      <c r="D116" s="42">
        <v>20.9</v>
      </c>
      <c r="E116" s="42">
        <v>0</v>
      </c>
      <c r="F116" s="42">
        <v>0</v>
      </c>
      <c r="G116" s="42">
        <v>0</v>
      </c>
      <c r="H116" s="38" t="s">
        <v>911</v>
      </c>
      <c r="I116" s="38" t="s">
        <v>671</v>
      </c>
    </row>
    <row r="117" spans="1:9" x14ac:dyDescent="0.2">
      <c r="A117" s="40" t="s">
        <v>836</v>
      </c>
      <c r="B117" s="38" t="s">
        <v>837</v>
      </c>
      <c r="C117" s="42">
        <v>4000</v>
      </c>
      <c r="D117" s="42">
        <v>4000</v>
      </c>
      <c r="E117" s="42">
        <v>0</v>
      </c>
      <c r="F117" s="42">
        <v>0</v>
      </c>
      <c r="G117" s="42">
        <v>0</v>
      </c>
      <c r="H117" s="38" t="s">
        <v>911</v>
      </c>
      <c r="I117" s="38" t="s">
        <v>671</v>
      </c>
    </row>
    <row r="118" spans="1:9" x14ac:dyDescent="0.2">
      <c r="A118" s="40" t="s">
        <v>838</v>
      </c>
      <c r="B118" s="38" t="s">
        <v>839</v>
      </c>
      <c r="C118" s="42">
        <v>372.7</v>
      </c>
      <c r="D118" s="42">
        <v>372.7</v>
      </c>
      <c r="E118" s="42">
        <v>0</v>
      </c>
      <c r="F118" s="42">
        <v>0</v>
      </c>
      <c r="G118" s="42">
        <v>0</v>
      </c>
      <c r="H118" s="38" t="s">
        <v>911</v>
      </c>
      <c r="I118" s="38" t="s">
        <v>671</v>
      </c>
    </row>
    <row r="119" spans="1:9" x14ac:dyDescent="0.2">
      <c r="A119" s="40" t="s">
        <v>840</v>
      </c>
      <c r="B119" s="38" t="s">
        <v>841</v>
      </c>
      <c r="C119" s="42">
        <v>518.75</v>
      </c>
      <c r="D119" s="42">
        <v>518.75</v>
      </c>
      <c r="E119" s="42">
        <v>0</v>
      </c>
      <c r="F119" s="42">
        <v>0</v>
      </c>
      <c r="G119" s="42">
        <v>0</v>
      </c>
      <c r="H119" s="38" t="s">
        <v>911</v>
      </c>
      <c r="I119" s="38" t="s">
        <v>671</v>
      </c>
    </row>
    <row r="120" spans="1:9" x14ac:dyDescent="0.2">
      <c r="A120" s="40" t="s">
        <v>842</v>
      </c>
      <c r="B120" s="38" t="s">
        <v>843</v>
      </c>
      <c r="C120" s="42">
        <v>180</v>
      </c>
      <c r="D120" s="42">
        <v>180</v>
      </c>
      <c r="E120" s="42">
        <v>0</v>
      </c>
      <c r="F120" s="42">
        <v>0</v>
      </c>
      <c r="G120" s="42">
        <v>0</v>
      </c>
      <c r="H120" s="38" t="s">
        <v>911</v>
      </c>
      <c r="I120" s="38" t="s">
        <v>671</v>
      </c>
    </row>
    <row r="121" spans="1:9" x14ac:dyDescent="0.2">
      <c r="A121" s="40" t="s">
        <v>844</v>
      </c>
      <c r="B121" s="38" t="s">
        <v>845</v>
      </c>
      <c r="C121" s="42">
        <v>9000.01</v>
      </c>
      <c r="D121" s="42">
        <v>9000.01</v>
      </c>
      <c r="E121" s="42">
        <v>0</v>
      </c>
      <c r="F121" s="42">
        <v>0</v>
      </c>
      <c r="G121" s="42">
        <v>0</v>
      </c>
      <c r="H121" s="38" t="s">
        <v>911</v>
      </c>
      <c r="I121" s="38" t="s">
        <v>671</v>
      </c>
    </row>
    <row r="122" spans="1:9" x14ac:dyDescent="0.2">
      <c r="A122" s="40" t="s">
        <v>846</v>
      </c>
      <c r="B122" s="38" t="s">
        <v>847</v>
      </c>
      <c r="C122" s="42">
        <v>620.88</v>
      </c>
      <c r="D122" s="42">
        <v>620.88</v>
      </c>
      <c r="E122" s="42">
        <v>0</v>
      </c>
      <c r="F122" s="42">
        <v>0</v>
      </c>
      <c r="G122" s="42">
        <v>0</v>
      </c>
      <c r="H122" s="38" t="s">
        <v>911</v>
      </c>
      <c r="I122" s="38" t="s">
        <v>671</v>
      </c>
    </row>
    <row r="123" spans="1:9" x14ac:dyDescent="0.2">
      <c r="A123" s="40" t="s">
        <v>848</v>
      </c>
      <c r="B123" s="38" t="s">
        <v>849</v>
      </c>
      <c r="C123" s="42">
        <v>3480</v>
      </c>
      <c r="D123" s="42">
        <v>3480</v>
      </c>
      <c r="E123" s="42">
        <v>0</v>
      </c>
      <c r="F123" s="42">
        <v>0</v>
      </c>
      <c r="G123" s="42">
        <v>0</v>
      </c>
      <c r="H123" s="38" t="s">
        <v>911</v>
      </c>
      <c r="I123" s="38" t="s">
        <v>671</v>
      </c>
    </row>
    <row r="124" spans="1:9" x14ac:dyDescent="0.2">
      <c r="A124" s="40" t="s">
        <v>850</v>
      </c>
      <c r="B124" s="38" t="s">
        <v>851</v>
      </c>
      <c r="C124" s="42">
        <v>50</v>
      </c>
      <c r="D124" s="42">
        <v>50</v>
      </c>
      <c r="E124" s="42">
        <v>0</v>
      </c>
      <c r="F124" s="42">
        <v>0</v>
      </c>
      <c r="G124" s="42">
        <v>0</v>
      </c>
      <c r="H124" s="38" t="s">
        <v>911</v>
      </c>
      <c r="I124" s="38" t="s">
        <v>671</v>
      </c>
    </row>
    <row r="125" spans="1:9" x14ac:dyDescent="0.2">
      <c r="A125" s="40" t="s">
        <v>852</v>
      </c>
      <c r="B125" s="38" t="s">
        <v>853</v>
      </c>
      <c r="C125" s="42">
        <v>80.55</v>
      </c>
      <c r="D125" s="42">
        <v>80.55</v>
      </c>
      <c r="E125" s="42">
        <v>0</v>
      </c>
      <c r="F125" s="42">
        <v>0</v>
      </c>
      <c r="G125" s="42">
        <v>0</v>
      </c>
      <c r="H125" s="38" t="s">
        <v>911</v>
      </c>
      <c r="I125" s="38" t="s">
        <v>671</v>
      </c>
    </row>
    <row r="126" spans="1:9" x14ac:dyDescent="0.2">
      <c r="A126" s="40" t="s">
        <v>854</v>
      </c>
      <c r="B126" s="38" t="s">
        <v>855</v>
      </c>
      <c r="C126" s="42">
        <v>90</v>
      </c>
      <c r="D126" s="42">
        <v>90</v>
      </c>
      <c r="E126" s="42">
        <v>0</v>
      </c>
      <c r="F126" s="42">
        <v>0</v>
      </c>
      <c r="G126" s="42">
        <v>0</v>
      </c>
      <c r="H126" s="38" t="s">
        <v>911</v>
      </c>
      <c r="I126" s="38" t="s">
        <v>671</v>
      </c>
    </row>
    <row r="127" spans="1:9" x14ac:dyDescent="0.2">
      <c r="A127" s="40" t="s">
        <v>856</v>
      </c>
      <c r="B127" s="38" t="s">
        <v>857</v>
      </c>
      <c r="C127" s="42">
        <v>4586</v>
      </c>
      <c r="D127" s="42">
        <v>4586</v>
      </c>
      <c r="E127" s="42">
        <v>0</v>
      </c>
      <c r="F127" s="42">
        <v>0</v>
      </c>
      <c r="G127" s="42">
        <v>0</v>
      </c>
      <c r="H127" s="38" t="s">
        <v>911</v>
      </c>
      <c r="I127" s="38" t="s">
        <v>671</v>
      </c>
    </row>
    <row r="128" spans="1:9" x14ac:dyDescent="0.2">
      <c r="A128" s="40" t="s">
        <v>858</v>
      </c>
      <c r="B128" s="38" t="s">
        <v>859</v>
      </c>
      <c r="C128" s="42">
        <v>56.25</v>
      </c>
      <c r="D128" s="42">
        <v>56.25</v>
      </c>
      <c r="E128" s="42">
        <v>0</v>
      </c>
      <c r="F128" s="42">
        <v>0</v>
      </c>
      <c r="G128" s="42">
        <v>0</v>
      </c>
      <c r="H128" s="38" t="s">
        <v>911</v>
      </c>
      <c r="I128" s="38" t="s">
        <v>671</v>
      </c>
    </row>
    <row r="129" spans="1:9" x14ac:dyDescent="0.2">
      <c r="A129" s="40" t="s">
        <v>860</v>
      </c>
      <c r="B129" s="38" t="s">
        <v>861</v>
      </c>
      <c r="C129" s="42">
        <v>63.75</v>
      </c>
      <c r="D129" s="42">
        <v>63.75</v>
      </c>
      <c r="E129" s="42">
        <v>0</v>
      </c>
      <c r="F129" s="42">
        <v>0</v>
      </c>
      <c r="G129" s="42">
        <v>0</v>
      </c>
      <c r="H129" s="38" t="s">
        <v>911</v>
      </c>
      <c r="I129" s="38" t="s">
        <v>671</v>
      </c>
    </row>
    <row r="130" spans="1:9" x14ac:dyDescent="0.2">
      <c r="A130" s="40" t="s">
        <v>862</v>
      </c>
      <c r="B130" s="38" t="s">
        <v>863</v>
      </c>
      <c r="C130" s="42">
        <v>412.95</v>
      </c>
      <c r="D130" s="42">
        <v>412.95</v>
      </c>
      <c r="E130" s="42">
        <v>0</v>
      </c>
      <c r="F130" s="42">
        <v>0</v>
      </c>
      <c r="G130" s="42">
        <v>0</v>
      </c>
      <c r="H130" s="38" t="s">
        <v>911</v>
      </c>
      <c r="I130" s="38" t="s">
        <v>671</v>
      </c>
    </row>
    <row r="131" spans="1:9" x14ac:dyDescent="0.2">
      <c r="A131" s="40" t="s">
        <v>864</v>
      </c>
      <c r="B131" s="38" t="s">
        <v>865</v>
      </c>
      <c r="C131" s="42">
        <v>17256.18</v>
      </c>
      <c r="D131" s="42">
        <v>17256.18</v>
      </c>
      <c r="E131" s="42">
        <v>0</v>
      </c>
      <c r="F131" s="42">
        <v>0</v>
      </c>
      <c r="G131" s="42">
        <v>0</v>
      </c>
      <c r="H131" s="38" t="s">
        <v>911</v>
      </c>
      <c r="I131" s="38" t="s">
        <v>671</v>
      </c>
    </row>
    <row r="132" spans="1:9" x14ac:dyDescent="0.2">
      <c r="A132" s="40" t="s">
        <v>866</v>
      </c>
      <c r="B132" s="38" t="s">
        <v>867</v>
      </c>
      <c r="C132" s="42">
        <v>7259</v>
      </c>
      <c r="D132" s="42">
        <v>7259</v>
      </c>
      <c r="E132" s="42">
        <v>0</v>
      </c>
      <c r="F132" s="42">
        <v>0</v>
      </c>
      <c r="G132" s="42">
        <v>0</v>
      </c>
      <c r="H132" s="38" t="s">
        <v>911</v>
      </c>
      <c r="I132" s="38" t="s">
        <v>671</v>
      </c>
    </row>
    <row r="133" spans="1:9" x14ac:dyDescent="0.2">
      <c r="A133" s="40" t="s">
        <v>868</v>
      </c>
      <c r="B133" s="38" t="s">
        <v>869</v>
      </c>
      <c r="C133" s="42">
        <v>19162.990000000002</v>
      </c>
      <c r="D133" s="42">
        <v>19162.990000000002</v>
      </c>
      <c r="E133" s="42">
        <v>0</v>
      </c>
      <c r="F133" s="42">
        <v>0</v>
      </c>
      <c r="G133" s="42">
        <v>0</v>
      </c>
      <c r="H133" s="38" t="s">
        <v>911</v>
      </c>
      <c r="I133" s="38" t="s">
        <v>671</v>
      </c>
    </row>
    <row r="134" spans="1:9" x14ac:dyDescent="0.2">
      <c r="A134" s="40" t="s">
        <v>870</v>
      </c>
      <c r="B134" s="38" t="s">
        <v>871</v>
      </c>
      <c r="C134" s="42">
        <v>15780</v>
      </c>
      <c r="D134" s="42">
        <v>15780</v>
      </c>
      <c r="E134" s="42">
        <v>0</v>
      </c>
      <c r="F134" s="42">
        <v>0</v>
      </c>
      <c r="G134" s="42">
        <v>0</v>
      </c>
      <c r="H134" s="38" t="s">
        <v>911</v>
      </c>
      <c r="I134" s="38" t="s">
        <v>671</v>
      </c>
    </row>
    <row r="135" spans="1:9" x14ac:dyDescent="0.2">
      <c r="A135" s="40" t="s">
        <v>872</v>
      </c>
      <c r="B135" s="38" t="s">
        <v>873</v>
      </c>
      <c r="C135" s="42">
        <v>7163.11</v>
      </c>
      <c r="D135" s="42">
        <v>7163.11</v>
      </c>
      <c r="E135" s="42">
        <v>0</v>
      </c>
      <c r="F135" s="42">
        <v>0</v>
      </c>
      <c r="G135" s="42">
        <v>0</v>
      </c>
      <c r="H135" s="38" t="s">
        <v>911</v>
      </c>
      <c r="I135" s="38" t="s">
        <v>671</v>
      </c>
    </row>
    <row r="136" spans="1:9" x14ac:dyDescent="0.2">
      <c r="A136" s="40" t="s">
        <v>874</v>
      </c>
      <c r="B136" s="38" t="s">
        <v>875</v>
      </c>
      <c r="C136" s="42">
        <v>292</v>
      </c>
      <c r="D136" s="42">
        <v>292</v>
      </c>
      <c r="E136" s="42">
        <v>0</v>
      </c>
      <c r="F136" s="42">
        <v>0</v>
      </c>
      <c r="G136" s="42">
        <v>0</v>
      </c>
      <c r="H136" s="38" t="s">
        <v>911</v>
      </c>
      <c r="I136" s="38" t="s">
        <v>671</v>
      </c>
    </row>
    <row r="137" spans="1:9" x14ac:dyDescent="0.2">
      <c r="A137" s="40" t="s">
        <v>876</v>
      </c>
      <c r="B137" s="38" t="s">
        <v>877</v>
      </c>
      <c r="C137" s="42">
        <v>30</v>
      </c>
      <c r="D137" s="42">
        <v>30</v>
      </c>
      <c r="E137" s="42">
        <v>0</v>
      </c>
      <c r="F137" s="42">
        <v>0</v>
      </c>
      <c r="G137" s="42">
        <v>0</v>
      </c>
      <c r="H137" s="38" t="s">
        <v>911</v>
      </c>
      <c r="I137" s="38" t="s">
        <v>671</v>
      </c>
    </row>
    <row r="138" spans="1:9" x14ac:dyDescent="0.2">
      <c r="A138" s="40" t="s">
        <v>878</v>
      </c>
      <c r="B138" s="38" t="s">
        <v>879</v>
      </c>
      <c r="C138" s="42">
        <v>30</v>
      </c>
      <c r="D138" s="42">
        <v>30</v>
      </c>
      <c r="E138" s="42">
        <v>0</v>
      </c>
      <c r="F138" s="42">
        <v>0</v>
      </c>
      <c r="G138" s="42">
        <v>0</v>
      </c>
      <c r="H138" s="38" t="s">
        <v>911</v>
      </c>
      <c r="I138" s="38" t="s">
        <v>671</v>
      </c>
    </row>
    <row r="139" spans="1:9" x14ac:dyDescent="0.2">
      <c r="A139" s="40" t="s">
        <v>880</v>
      </c>
      <c r="B139" s="38" t="s">
        <v>881</v>
      </c>
      <c r="C139" s="42">
        <v>3885</v>
      </c>
      <c r="D139" s="42">
        <v>3885</v>
      </c>
      <c r="E139" s="42">
        <v>0</v>
      </c>
      <c r="F139" s="42">
        <v>0</v>
      </c>
      <c r="G139" s="42">
        <v>0</v>
      </c>
      <c r="H139" s="38" t="s">
        <v>911</v>
      </c>
      <c r="I139" s="38" t="s">
        <v>671</v>
      </c>
    </row>
    <row r="140" spans="1:9" x14ac:dyDescent="0.2">
      <c r="A140" s="40" t="s">
        <v>882</v>
      </c>
      <c r="B140" s="38" t="s">
        <v>883</v>
      </c>
      <c r="C140" s="42">
        <v>85605.68</v>
      </c>
      <c r="D140" s="42">
        <v>85605.68</v>
      </c>
      <c r="E140" s="42">
        <v>0</v>
      </c>
      <c r="F140" s="42">
        <v>0</v>
      </c>
      <c r="G140" s="42">
        <v>0</v>
      </c>
      <c r="H140" s="38" t="s">
        <v>911</v>
      </c>
      <c r="I140" s="38" t="s">
        <v>671</v>
      </c>
    </row>
    <row r="141" spans="1:9" x14ac:dyDescent="0.2">
      <c r="A141" s="40" t="s">
        <v>884</v>
      </c>
      <c r="B141" s="38" t="s">
        <v>885</v>
      </c>
      <c r="C141" s="42">
        <v>24000</v>
      </c>
      <c r="D141" s="42">
        <v>24000</v>
      </c>
      <c r="E141" s="42">
        <v>0</v>
      </c>
      <c r="F141" s="42">
        <v>0</v>
      </c>
      <c r="G141" s="42">
        <v>0</v>
      </c>
      <c r="H141" s="38" t="s">
        <v>911</v>
      </c>
      <c r="I141" s="38" t="s">
        <v>671</v>
      </c>
    </row>
    <row r="142" spans="1:9" x14ac:dyDescent="0.2">
      <c r="A142" s="40" t="s">
        <v>886</v>
      </c>
      <c r="B142" s="38" t="s">
        <v>887</v>
      </c>
      <c r="C142" s="42">
        <v>6699.79</v>
      </c>
      <c r="D142" s="42">
        <v>6699.79</v>
      </c>
      <c r="E142" s="42">
        <v>0</v>
      </c>
      <c r="F142" s="42">
        <v>0</v>
      </c>
      <c r="G142" s="42">
        <v>0</v>
      </c>
      <c r="H142" s="38" t="s">
        <v>911</v>
      </c>
      <c r="I142" s="38" t="s">
        <v>671</v>
      </c>
    </row>
    <row r="143" spans="1:9" x14ac:dyDescent="0.2">
      <c r="A143" s="40" t="s">
        <v>888</v>
      </c>
      <c r="B143" s="38" t="s">
        <v>889</v>
      </c>
      <c r="C143" s="42">
        <v>2391</v>
      </c>
      <c r="D143" s="42">
        <v>2391</v>
      </c>
      <c r="E143" s="42">
        <v>0</v>
      </c>
      <c r="F143" s="42">
        <v>0</v>
      </c>
      <c r="G143" s="42">
        <v>0</v>
      </c>
      <c r="H143" s="38" t="s">
        <v>911</v>
      </c>
      <c r="I143" s="38" t="s">
        <v>671</v>
      </c>
    </row>
    <row r="144" spans="1:9" x14ac:dyDescent="0.2">
      <c r="A144" s="40" t="s">
        <v>890</v>
      </c>
      <c r="B144" s="38" t="s">
        <v>891</v>
      </c>
      <c r="C144" s="42">
        <v>10000</v>
      </c>
      <c r="D144" s="42">
        <v>10000</v>
      </c>
      <c r="E144" s="42">
        <v>0</v>
      </c>
      <c r="F144" s="42">
        <v>0</v>
      </c>
      <c r="G144" s="42">
        <v>0</v>
      </c>
      <c r="H144" s="38" t="s">
        <v>911</v>
      </c>
      <c r="I144" s="38" t="s">
        <v>671</v>
      </c>
    </row>
    <row r="145" spans="1:9" x14ac:dyDescent="0.2">
      <c r="A145" s="40" t="s">
        <v>892</v>
      </c>
      <c r="B145" s="38" t="s">
        <v>893</v>
      </c>
      <c r="C145" s="42">
        <v>5000</v>
      </c>
      <c r="D145" s="42">
        <v>5000</v>
      </c>
      <c r="E145" s="42">
        <v>0</v>
      </c>
      <c r="F145" s="42">
        <v>0</v>
      </c>
      <c r="G145" s="42">
        <v>0</v>
      </c>
      <c r="H145" s="38" t="s">
        <v>911</v>
      </c>
      <c r="I145" s="38" t="s">
        <v>671</v>
      </c>
    </row>
    <row r="146" spans="1:9" x14ac:dyDescent="0.2">
      <c r="A146" s="40" t="s">
        <v>894</v>
      </c>
      <c r="B146" s="38" t="s">
        <v>895</v>
      </c>
      <c r="C146" s="42">
        <v>10000</v>
      </c>
      <c r="D146" s="42">
        <v>10000</v>
      </c>
      <c r="E146" s="42">
        <v>0</v>
      </c>
      <c r="F146" s="42">
        <v>0</v>
      </c>
      <c r="G146" s="42">
        <v>0</v>
      </c>
      <c r="H146" s="38" t="s">
        <v>911</v>
      </c>
      <c r="I146" s="38" t="s">
        <v>671</v>
      </c>
    </row>
    <row r="147" spans="1:9" x14ac:dyDescent="0.2">
      <c r="A147" s="40" t="s">
        <v>896</v>
      </c>
      <c r="B147" s="38" t="s">
        <v>897</v>
      </c>
      <c r="C147" s="42">
        <v>10000</v>
      </c>
      <c r="D147" s="42">
        <v>10000</v>
      </c>
      <c r="E147" s="42">
        <v>0</v>
      </c>
      <c r="F147" s="42">
        <v>0</v>
      </c>
      <c r="G147" s="42">
        <v>0</v>
      </c>
      <c r="H147" s="38" t="s">
        <v>911</v>
      </c>
      <c r="I147" s="38" t="s">
        <v>671</v>
      </c>
    </row>
    <row r="148" spans="1:9" x14ac:dyDescent="0.2">
      <c r="A148" s="40" t="s">
        <v>898</v>
      </c>
      <c r="B148" s="38" t="s">
        <v>899</v>
      </c>
      <c r="C148" s="42">
        <v>1500</v>
      </c>
      <c r="D148" s="42">
        <v>1500</v>
      </c>
      <c r="E148" s="42">
        <v>0</v>
      </c>
      <c r="F148" s="42">
        <v>0</v>
      </c>
      <c r="G148" s="42">
        <v>0</v>
      </c>
      <c r="H148" s="38" t="s">
        <v>911</v>
      </c>
      <c r="I148" s="38" t="s">
        <v>671</v>
      </c>
    </row>
    <row r="149" spans="1:9" x14ac:dyDescent="0.2">
      <c r="A149" s="40" t="s">
        <v>900</v>
      </c>
      <c r="B149" s="38" t="s">
        <v>901</v>
      </c>
      <c r="C149" s="42">
        <v>8500</v>
      </c>
      <c r="D149" s="42">
        <v>8500</v>
      </c>
      <c r="E149" s="42">
        <v>0</v>
      </c>
      <c r="F149" s="42">
        <v>0</v>
      </c>
      <c r="G149" s="42">
        <v>0</v>
      </c>
      <c r="H149" s="38" t="s">
        <v>911</v>
      </c>
      <c r="I149" s="38" t="s">
        <v>671</v>
      </c>
    </row>
    <row r="150" spans="1:9" x14ac:dyDescent="0.2">
      <c r="A150" s="40" t="s">
        <v>902</v>
      </c>
      <c r="B150" s="38" t="s">
        <v>903</v>
      </c>
      <c r="C150" s="42">
        <v>17980</v>
      </c>
      <c r="D150" s="42">
        <v>17980</v>
      </c>
      <c r="E150" s="42">
        <v>0</v>
      </c>
      <c r="F150" s="42">
        <v>0</v>
      </c>
      <c r="G150" s="42">
        <v>0</v>
      </c>
      <c r="H150" s="38" t="s">
        <v>911</v>
      </c>
      <c r="I150" s="38" t="s">
        <v>671</v>
      </c>
    </row>
    <row r="151" spans="1:9" x14ac:dyDescent="0.2">
      <c r="A151" s="40" t="s">
        <v>904</v>
      </c>
      <c r="B151" s="38" t="s">
        <v>905</v>
      </c>
      <c r="C151" s="42">
        <v>3000</v>
      </c>
      <c r="D151" s="42">
        <v>3000</v>
      </c>
      <c r="E151" s="42">
        <v>0</v>
      </c>
      <c r="F151" s="42">
        <v>0</v>
      </c>
      <c r="G151" s="42">
        <v>0</v>
      </c>
      <c r="H151" s="38" t="s">
        <v>911</v>
      </c>
      <c r="I151" s="38" t="s">
        <v>671</v>
      </c>
    </row>
    <row r="152" spans="1:9" x14ac:dyDescent="0.2">
      <c r="A152" s="40" t="s">
        <v>906</v>
      </c>
      <c r="B152" s="38" t="s">
        <v>907</v>
      </c>
      <c r="C152" s="42">
        <v>3</v>
      </c>
      <c r="D152" s="42">
        <v>3</v>
      </c>
      <c r="E152" s="42">
        <v>0</v>
      </c>
      <c r="F152" s="42">
        <v>0</v>
      </c>
      <c r="G152" s="42">
        <v>0</v>
      </c>
      <c r="H152" s="38" t="s">
        <v>911</v>
      </c>
      <c r="I152" s="38" t="s">
        <v>671</v>
      </c>
    </row>
    <row r="153" spans="1:9" x14ac:dyDescent="0.2">
      <c r="A153" s="40">
        <v>1132</v>
      </c>
      <c r="B153" s="38" t="s">
        <v>88</v>
      </c>
      <c r="C153" s="153">
        <v>0</v>
      </c>
      <c r="D153" s="153">
        <v>0</v>
      </c>
      <c r="E153" s="153">
        <v>0</v>
      </c>
      <c r="F153" s="153">
        <v>0</v>
      </c>
      <c r="G153" s="153">
        <v>0</v>
      </c>
      <c r="H153" s="38" t="s">
        <v>671</v>
      </c>
      <c r="I153" s="38" t="s">
        <v>671</v>
      </c>
    </row>
    <row r="154" spans="1:9" x14ac:dyDescent="0.2">
      <c r="A154" s="40">
        <v>1133</v>
      </c>
      <c r="B154" s="38" t="s">
        <v>89</v>
      </c>
      <c r="C154" s="153">
        <v>0</v>
      </c>
      <c r="D154" s="153">
        <v>0</v>
      </c>
      <c r="E154" s="153">
        <v>0</v>
      </c>
      <c r="F154" s="153">
        <v>0</v>
      </c>
      <c r="G154" s="153">
        <v>0</v>
      </c>
      <c r="H154" s="38" t="s">
        <v>671</v>
      </c>
      <c r="I154" s="38" t="s">
        <v>671</v>
      </c>
    </row>
    <row r="155" spans="1:9" x14ac:dyDescent="0.2">
      <c r="A155" s="40">
        <v>1134</v>
      </c>
      <c r="B155" s="38" t="s">
        <v>90</v>
      </c>
      <c r="C155" s="153">
        <v>0</v>
      </c>
      <c r="D155" s="153">
        <v>0</v>
      </c>
      <c r="E155" s="153">
        <v>0</v>
      </c>
      <c r="F155" s="153">
        <v>0</v>
      </c>
      <c r="G155" s="153">
        <v>0</v>
      </c>
      <c r="H155" s="38" t="s">
        <v>671</v>
      </c>
      <c r="I155" s="38" t="s">
        <v>671</v>
      </c>
    </row>
    <row r="156" spans="1:9" x14ac:dyDescent="0.2">
      <c r="A156" s="40">
        <v>1139</v>
      </c>
      <c r="B156" s="38" t="s">
        <v>91</v>
      </c>
      <c r="C156" s="153">
        <v>0</v>
      </c>
      <c r="D156" s="153">
        <v>0</v>
      </c>
      <c r="E156" s="153">
        <v>0</v>
      </c>
      <c r="F156" s="153">
        <v>0</v>
      </c>
      <c r="G156" s="153">
        <v>0</v>
      </c>
      <c r="H156" s="38" t="s">
        <v>671</v>
      </c>
      <c r="I156" s="38" t="s">
        <v>671</v>
      </c>
    </row>
    <row r="158" spans="1:9" x14ac:dyDescent="0.2">
      <c r="A158" s="37" t="s">
        <v>92</v>
      </c>
      <c r="B158" s="37"/>
      <c r="C158" s="37"/>
      <c r="D158" s="37"/>
      <c r="E158" s="37"/>
      <c r="F158" s="37"/>
      <c r="G158" s="37"/>
      <c r="H158" s="37"/>
    </row>
    <row r="159" spans="1:9" x14ac:dyDescent="0.2">
      <c r="A159" s="39" t="s">
        <v>67</v>
      </c>
      <c r="B159" s="39" t="s">
        <v>68</v>
      </c>
      <c r="C159" s="39" t="s">
        <v>69</v>
      </c>
      <c r="D159" s="39" t="s">
        <v>93</v>
      </c>
      <c r="E159" s="39" t="s">
        <v>94</v>
      </c>
      <c r="F159" s="39" t="s">
        <v>95</v>
      </c>
      <c r="G159" s="39" t="s">
        <v>96</v>
      </c>
      <c r="H159" s="39"/>
    </row>
    <row r="160" spans="1:9" x14ac:dyDescent="0.2">
      <c r="A160" s="40">
        <v>1140</v>
      </c>
      <c r="B160" s="38" t="s">
        <v>97</v>
      </c>
      <c r="C160" s="42">
        <v>0</v>
      </c>
    </row>
    <row r="161" spans="1:8" x14ac:dyDescent="0.2">
      <c r="A161" s="40">
        <v>1141</v>
      </c>
      <c r="B161" s="38" t="s">
        <v>98</v>
      </c>
      <c r="C161" s="42">
        <v>0</v>
      </c>
    </row>
    <row r="162" spans="1:8" x14ac:dyDescent="0.2">
      <c r="A162" s="40">
        <v>1142</v>
      </c>
      <c r="B162" s="38" t="s">
        <v>99</v>
      </c>
      <c r="C162" s="42">
        <v>0</v>
      </c>
    </row>
    <row r="163" spans="1:8" x14ac:dyDescent="0.2">
      <c r="A163" s="40">
        <v>1143</v>
      </c>
      <c r="B163" s="38" t="s">
        <v>100</v>
      </c>
      <c r="C163" s="42">
        <v>0</v>
      </c>
    </row>
    <row r="164" spans="1:8" x14ac:dyDescent="0.2">
      <c r="A164" s="40">
        <v>1144</v>
      </c>
      <c r="B164" s="38" t="s">
        <v>101</v>
      </c>
      <c r="C164" s="42">
        <v>0</v>
      </c>
    </row>
    <row r="165" spans="1:8" x14ac:dyDescent="0.2">
      <c r="A165" s="40">
        <v>1145</v>
      </c>
      <c r="B165" s="38" t="s">
        <v>102</v>
      </c>
      <c r="C165" s="42">
        <v>0</v>
      </c>
    </row>
    <row r="167" spans="1:8" x14ac:dyDescent="0.2">
      <c r="A167" s="37" t="s">
        <v>103</v>
      </c>
      <c r="B167" s="37"/>
      <c r="C167" s="37"/>
      <c r="D167" s="37"/>
      <c r="E167" s="37"/>
      <c r="F167" s="37"/>
      <c r="G167" s="37"/>
      <c r="H167" s="37"/>
    </row>
    <row r="168" spans="1:8" x14ac:dyDescent="0.2">
      <c r="A168" s="39" t="s">
        <v>67</v>
      </c>
      <c r="B168" s="39" t="s">
        <v>68</v>
      </c>
      <c r="C168" s="39" t="s">
        <v>69</v>
      </c>
      <c r="D168" s="39" t="s">
        <v>104</v>
      </c>
      <c r="E168" s="39" t="s">
        <v>105</v>
      </c>
      <c r="F168" s="39" t="s">
        <v>106</v>
      </c>
      <c r="G168" s="39"/>
      <c r="H168" s="39"/>
    </row>
    <row r="169" spans="1:8" x14ac:dyDescent="0.2">
      <c r="A169" s="40">
        <v>1150</v>
      </c>
      <c r="B169" s="38" t="s">
        <v>107</v>
      </c>
      <c r="C169" s="42">
        <v>0</v>
      </c>
    </row>
    <row r="170" spans="1:8" x14ac:dyDescent="0.2">
      <c r="A170" s="40">
        <v>1151</v>
      </c>
      <c r="B170" s="38" t="s">
        <v>108</v>
      </c>
      <c r="C170" s="42">
        <v>0</v>
      </c>
    </row>
    <row r="172" spans="1:8" x14ac:dyDescent="0.2">
      <c r="A172" s="37" t="s">
        <v>109</v>
      </c>
      <c r="B172" s="37"/>
      <c r="C172" s="37"/>
      <c r="D172" s="37"/>
      <c r="E172" s="37"/>
      <c r="F172" s="37"/>
      <c r="G172" s="37"/>
      <c r="H172" s="37"/>
    </row>
    <row r="173" spans="1:8" x14ac:dyDescent="0.2">
      <c r="A173" s="39" t="s">
        <v>67</v>
      </c>
      <c r="B173" s="39" t="s">
        <v>68</v>
      </c>
      <c r="C173" s="39" t="s">
        <v>69</v>
      </c>
      <c r="D173" s="39" t="s">
        <v>70</v>
      </c>
      <c r="E173" s="39" t="s">
        <v>84</v>
      </c>
      <c r="F173" s="39"/>
      <c r="G173" s="39"/>
      <c r="H173" s="39"/>
    </row>
    <row r="174" spans="1:8" x14ac:dyDescent="0.2">
      <c r="A174" s="40">
        <v>1213</v>
      </c>
      <c r="B174" s="38" t="s">
        <v>110</v>
      </c>
      <c r="C174" s="42">
        <v>0</v>
      </c>
    </row>
    <row r="176" spans="1:8" x14ac:dyDescent="0.2">
      <c r="A176" s="37" t="s">
        <v>111</v>
      </c>
      <c r="B176" s="37"/>
      <c r="C176" s="37"/>
      <c r="D176" s="37"/>
      <c r="E176" s="37"/>
      <c r="F176" s="37"/>
      <c r="G176" s="37"/>
      <c r="H176" s="37"/>
    </row>
    <row r="177" spans="1:9" x14ac:dyDescent="0.2">
      <c r="A177" s="39" t="s">
        <v>67</v>
      </c>
      <c r="B177" s="39" t="s">
        <v>68</v>
      </c>
      <c r="C177" s="39" t="s">
        <v>69</v>
      </c>
      <c r="D177" s="39"/>
      <c r="E177" s="39"/>
      <c r="F177" s="39"/>
      <c r="G177" s="39"/>
      <c r="H177" s="39"/>
    </row>
    <row r="178" spans="1:9" x14ac:dyDescent="0.2">
      <c r="A178" s="40">
        <v>1214</v>
      </c>
      <c r="B178" s="38" t="s">
        <v>112</v>
      </c>
      <c r="C178" s="42">
        <v>0</v>
      </c>
    </row>
    <row r="180" spans="1:9" x14ac:dyDescent="0.2">
      <c r="A180" s="37" t="s">
        <v>113</v>
      </c>
      <c r="B180" s="37"/>
      <c r="C180" s="37"/>
      <c r="D180" s="37"/>
      <c r="E180" s="37"/>
      <c r="F180" s="37"/>
      <c r="G180" s="37"/>
      <c r="H180" s="37"/>
    </row>
    <row r="181" spans="1:9" x14ac:dyDescent="0.2">
      <c r="A181" s="39" t="s">
        <v>67</v>
      </c>
      <c r="B181" s="39" t="s">
        <v>68</v>
      </c>
      <c r="C181" s="39" t="s">
        <v>69</v>
      </c>
      <c r="D181" s="39" t="s">
        <v>114</v>
      </c>
      <c r="E181" s="39" t="s">
        <v>115</v>
      </c>
      <c r="F181" s="39" t="s">
        <v>104</v>
      </c>
      <c r="G181" s="39" t="s">
        <v>116</v>
      </c>
      <c r="H181" s="39" t="s">
        <v>117</v>
      </c>
    </row>
    <row r="182" spans="1:9" x14ac:dyDescent="0.2">
      <c r="A182" s="40">
        <v>1230</v>
      </c>
      <c r="B182" s="38" t="s">
        <v>118</v>
      </c>
      <c r="C182" s="154">
        <v>0</v>
      </c>
      <c r="D182" s="154">
        <v>0</v>
      </c>
      <c r="E182" s="154">
        <v>0</v>
      </c>
      <c r="F182" s="156"/>
      <c r="G182" s="156"/>
      <c r="H182" s="156"/>
    </row>
    <row r="183" spans="1:9" x14ac:dyDescent="0.2">
      <c r="A183" s="40">
        <v>1231</v>
      </c>
      <c r="B183" s="38" t="s">
        <v>119</v>
      </c>
      <c r="C183" s="154">
        <v>0</v>
      </c>
      <c r="D183" s="154">
        <v>0</v>
      </c>
      <c r="E183" s="154">
        <v>0</v>
      </c>
      <c r="F183" s="156"/>
      <c r="G183" s="156"/>
      <c r="H183" s="156"/>
    </row>
    <row r="184" spans="1:9" x14ac:dyDescent="0.2">
      <c r="A184" s="40">
        <v>1232</v>
      </c>
      <c r="B184" s="38" t="s">
        <v>120</v>
      </c>
      <c r="C184" s="154">
        <v>0</v>
      </c>
      <c r="D184" s="154">
        <v>0</v>
      </c>
      <c r="E184" s="154">
        <v>0</v>
      </c>
      <c r="F184" s="156"/>
      <c r="G184" s="156"/>
      <c r="H184" s="156"/>
    </row>
    <row r="185" spans="1:9" x14ac:dyDescent="0.2">
      <c r="A185" s="40">
        <v>1233</v>
      </c>
      <c r="B185" s="38" t="s">
        <v>121</v>
      </c>
      <c r="C185" s="154">
        <v>0</v>
      </c>
      <c r="D185" s="154">
        <v>0</v>
      </c>
      <c r="E185" s="154">
        <v>0</v>
      </c>
      <c r="F185" s="156"/>
      <c r="G185" s="156"/>
      <c r="H185" s="156"/>
    </row>
    <row r="186" spans="1:9" x14ac:dyDescent="0.2">
      <c r="A186" s="40">
        <v>1234</v>
      </c>
      <c r="B186" s="38" t="s">
        <v>122</v>
      </c>
      <c r="C186" s="154">
        <v>0</v>
      </c>
      <c r="D186" s="154">
        <v>0</v>
      </c>
      <c r="E186" s="154">
        <v>0</v>
      </c>
      <c r="F186" s="156"/>
      <c r="G186" s="156"/>
      <c r="H186" s="156"/>
    </row>
    <row r="187" spans="1:9" x14ac:dyDescent="0.2">
      <c r="A187" s="40">
        <v>1235</v>
      </c>
      <c r="B187" s="38" t="s">
        <v>123</v>
      </c>
      <c r="C187" s="154">
        <v>0</v>
      </c>
      <c r="D187" s="154">
        <v>0</v>
      </c>
      <c r="E187" s="154">
        <v>0</v>
      </c>
      <c r="F187" s="156"/>
      <c r="G187" s="156"/>
      <c r="H187" s="156"/>
    </row>
    <row r="188" spans="1:9" x14ac:dyDescent="0.2">
      <c r="A188" s="40">
        <v>1236</v>
      </c>
      <c r="B188" s="38" t="s">
        <v>124</v>
      </c>
      <c r="C188" s="154">
        <v>0</v>
      </c>
      <c r="D188" s="154">
        <v>0</v>
      </c>
      <c r="E188" s="154">
        <v>0</v>
      </c>
      <c r="F188" s="156"/>
      <c r="G188" s="156"/>
      <c r="H188" s="156"/>
    </row>
    <row r="189" spans="1:9" x14ac:dyDescent="0.2">
      <c r="A189" s="40">
        <v>1239</v>
      </c>
      <c r="B189" s="38" t="s">
        <v>125</v>
      </c>
      <c r="C189" s="154">
        <v>0</v>
      </c>
      <c r="D189" s="154">
        <v>0</v>
      </c>
      <c r="E189" s="154">
        <v>0</v>
      </c>
      <c r="F189" s="156"/>
      <c r="G189" s="156"/>
      <c r="H189" s="156"/>
    </row>
    <row r="190" spans="1:9" x14ac:dyDescent="0.2">
      <c r="A190" s="40">
        <v>1240</v>
      </c>
      <c r="B190" s="38" t="s">
        <v>126</v>
      </c>
      <c r="C190" s="155">
        <f>+C191+C196+C200+C201+C202+C203+C207+C208</f>
        <v>22388986.239999998</v>
      </c>
      <c r="D190" s="155">
        <f t="shared" ref="D190:E190" si="3">+D191+D196+D200+D201+D202+D203+D207+D208</f>
        <v>1332542.4517215046</v>
      </c>
      <c r="E190" s="155">
        <f t="shared" si="3"/>
        <v>16485306.218666835</v>
      </c>
      <c r="F190" s="156"/>
      <c r="G190" s="156"/>
      <c r="H190" s="156"/>
      <c r="I190" s="40"/>
    </row>
    <row r="191" spans="1:9" ht="22.5" x14ac:dyDescent="0.2">
      <c r="A191" s="40">
        <v>1241</v>
      </c>
      <c r="B191" s="38" t="s">
        <v>127</v>
      </c>
      <c r="C191" s="155">
        <f>SUM(C192:C195)</f>
        <v>5693909.9899999993</v>
      </c>
      <c r="D191" s="155">
        <f t="shared" ref="D191:E191" si="4">SUM(D192:D195)</f>
        <v>348103.11744999967</v>
      </c>
      <c r="E191" s="155">
        <f t="shared" si="4"/>
        <v>5045569.0767649794</v>
      </c>
      <c r="F191" s="38" t="s">
        <v>918</v>
      </c>
      <c r="G191" s="161" t="s">
        <v>921</v>
      </c>
      <c r="H191" s="38" t="s">
        <v>919</v>
      </c>
      <c r="I191" s="40"/>
    </row>
    <row r="192" spans="1:9" x14ac:dyDescent="0.2">
      <c r="A192" s="40" t="s">
        <v>1463</v>
      </c>
      <c r="B192" s="38" t="s">
        <v>1464</v>
      </c>
      <c r="C192" s="154">
        <v>1669094.91</v>
      </c>
      <c r="D192" s="154">
        <v>83639.257116666689</v>
      </c>
      <c r="E192" s="154">
        <v>1361420.4080816498</v>
      </c>
      <c r="G192" s="161"/>
      <c r="I192" s="40"/>
    </row>
    <row r="193" spans="1:9" x14ac:dyDescent="0.2">
      <c r="A193" s="40" t="s">
        <v>1465</v>
      </c>
      <c r="B193" s="38" t="s">
        <v>1466</v>
      </c>
      <c r="C193" s="154">
        <v>814637</v>
      </c>
      <c r="D193" s="154">
        <v>45565.366666666145</v>
      </c>
      <c r="E193" s="154">
        <v>751624.88499999477</v>
      </c>
      <c r="G193" s="161"/>
      <c r="I193" s="40"/>
    </row>
    <row r="194" spans="1:9" x14ac:dyDescent="0.2">
      <c r="A194" s="40" t="s">
        <v>1467</v>
      </c>
      <c r="B194" s="38" t="s">
        <v>1468</v>
      </c>
      <c r="C194" s="154">
        <v>3130183.19</v>
      </c>
      <c r="D194" s="154">
        <v>211137.00466666682</v>
      </c>
      <c r="E194" s="154">
        <v>2883332.7333500017</v>
      </c>
      <c r="G194" s="161"/>
      <c r="I194" s="40"/>
    </row>
    <row r="195" spans="1:9" x14ac:dyDescent="0.2">
      <c r="A195" s="40" t="s">
        <v>1469</v>
      </c>
      <c r="B195" s="38" t="s">
        <v>1470</v>
      </c>
      <c r="C195" s="154">
        <v>79994.89</v>
      </c>
      <c r="D195" s="154">
        <v>7761.4889999999996</v>
      </c>
      <c r="E195" s="154">
        <v>49191.05033333334</v>
      </c>
      <c r="G195" s="161"/>
      <c r="I195" s="40"/>
    </row>
    <row r="196" spans="1:9" x14ac:dyDescent="0.2">
      <c r="A196" s="40">
        <v>1242</v>
      </c>
      <c r="B196" s="38" t="s">
        <v>128</v>
      </c>
      <c r="C196" s="155">
        <f>SUM(C197:C199)</f>
        <v>9737739.3399999999</v>
      </c>
      <c r="D196" s="155">
        <f t="shared" ref="D196:E196" si="5">SUM(D197:D199)</f>
        <v>686987.817771503</v>
      </c>
      <c r="E196" s="155">
        <f t="shared" si="5"/>
        <v>5133854.7556102043</v>
      </c>
      <c r="F196" s="38" t="s">
        <v>920</v>
      </c>
      <c r="G196" s="159">
        <v>0.1</v>
      </c>
      <c r="H196" s="38" t="s">
        <v>919</v>
      </c>
      <c r="I196" s="40"/>
    </row>
    <row r="197" spans="1:9" x14ac:dyDescent="0.2">
      <c r="A197" s="40" t="s">
        <v>1471</v>
      </c>
      <c r="B197" s="38" t="s">
        <v>1472</v>
      </c>
      <c r="C197" s="154">
        <v>5354773.8</v>
      </c>
      <c r="D197" s="154">
        <v>435428.04283333325</v>
      </c>
      <c r="E197" s="154">
        <v>3432827.1303333407</v>
      </c>
      <c r="G197" s="159"/>
      <c r="I197" s="40"/>
    </row>
    <row r="198" spans="1:9" x14ac:dyDescent="0.2">
      <c r="A198" s="40" t="s">
        <v>1473</v>
      </c>
      <c r="B198" s="38" t="s">
        <v>1474</v>
      </c>
      <c r="C198" s="154">
        <v>575273.80000000005</v>
      </c>
      <c r="D198" s="154">
        <v>57527.380000000005</v>
      </c>
      <c r="E198" s="154">
        <v>209503.45766666668</v>
      </c>
      <c r="G198" s="159"/>
      <c r="I198" s="40"/>
    </row>
    <row r="199" spans="1:9" x14ac:dyDescent="0.2">
      <c r="A199" s="40" t="s">
        <v>1475</v>
      </c>
      <c r="B199" s="38" t="s">
        <v>1476</v>
      </c>
      <c r="C199" s="154">
        <v>3807691.74</v>
      </c>
      <c r="D199" s="154">
        <v>194032.39493816977</v>
      </c>
      <c r="E199" s="154">
        <v>1491524.1676101971</v>
      </c>
      <c r="G199" s="159"/>
      <c r="I199" s="40"/>
    </row>
    <row r="200" spans="1:9" x14ac:dyDescent="0.2">
      <c r="A200" s="40">
        <v>1243</v>
      </c>
      <c r="B200" s="38" t="s">
        <v>129</v>
      </c>
      <c r="C200" s="155">
        <v>0</v>
      </c>
      <c r="D200" s="154">
        <v>0</v>
      </c>
      <c r="E200" s="155">
        <v>0</v>
      </c>
      <c r="G200" s="40"/>
      <c r="I200" s="40"/>
    </row>
    <row r="201" spans="1:9" x14ac:dyDescent="0.2">
      <c r="A201" s="40">
        <v>1244</v>
      </c>
      <c r="B201" s="38" t="s">
        <v>130</v>
      </c>
      <c r="C201" s="155">
        <v>3166259.91</v>
      </c>
      <c r="D201" s="155">
        <v>116548.16</v>
      </c>
      <c r="E201" s="155">
        <v>3166260.99</v>
      </c>
      <c r="F201" s="38" t="s">
        <v>920</v>
      </c>
      <c r="G201" s="159">
        <v>0.25</v>
      </c>
      <c r="H201" s="38" t="s">
        <v>919</v>
      </c>
      <c r="I201" s="40"/>
    </row>
    <row r="202" spans="1:9" x14ac:dyDescent="0.2">
      <c r="A202" s="40">
        <v>1245</v>
      </c>
      <c r="B202" s="38" t="s">
        <v>131</v>
      </c>
      <c r="C202" s="155">
        <v>0</v>
      </c>
      <c r="D202" s="155">
        <v>0</v>
      </c>
      <c r="E202" s="155">
        <v>0</v>
      </c>
      <c r="G202" s="160"/>
      <c r="I202" s="40"/>
    </row>
    <row r="203" spans="1:9" x14ac:dyDescent="0.2">
      <c r="A203" s="40">
        <v>1246</v>
      </c>
      <c r="B203" s="38" t="s">
        <v>132</v>
      </c>
      <c r="C203" s="155">
        <f>SUM(C204:C206)</f>
        <v>3489339.86</v>
      </c>
      <c r="D203" s="155">
        <f t="shared" ref="D203:E203" si="6">SUM(D204:D206)</f>
        <v>180903.35650000194</v>
      </c>
      <c r="E203" s="155">
        <f t="shared" si="6"/>
        <v>3139621.3962916508</v>
      </c>
      <c r="G203" s="159">
        <v>0.1</v>
      </c>
      <c r="H203" s="38" t="s">
        <v>919</v>
      </c>
      <c r="I203" s="40"/>
    </row>
    <row r="204" spans="1:9" x14ac:dyDescent="0.2">
      <c r="A204" s="40" t="s">
        <v>1477</v>
      </c>
      <c r="B204" s="38" t="s">
        <v>1478</v>
      </c>
      <c r="C204" s="154">
        <v>44454.01</v>
      </c>
      <c r="D204" s="154">
        <v>4445.4009999999998</v>
      </c>
      <c r="E204" s="154">
        <v>14122.406000000001</v>
      </c>
      <c r="G204" s="159"/>
      <c r="I204" s="40"/>
    </row>
    <row r="205" spans="1:9" x14ac:dyDescent="0.2">
      <c r="A205" s="40" t="s">
        <v>1479</v>
      </c>
      <c r="B205" s="38" t="s">
        <v>1480</v>
      </c>
      <c r="C205" s="154">
        <v>95173.8</v>
      </c>
      <c r="D205" s="154">
        <v>3830.5084999999999</v>
      </c>
      <c r="E205" s="154">
        <v>92270.594374999986</v>
      </c>
      <c r="G205" s="159"/>
      <c r="I205" s="40"/>
    </row>
    <row r="206" spans="1:9" x14ac:dyDescent="0.2">
      <c r="A206" s="40" t="s">
        <v>1481</v>
      </c>
      <c r="B206" s="38" t="s">
        <v>1482</v>
      </c>
      <c r="C206" s="154">
        <v>3349712.05</v>
      </c>
      <c r="D206" s="154">
        <v>172627.44700000194</v>
      </c>
      <c r="E206" s="154">
        <v>3033228.395916651</v>
      </c>
      <c r="G206" s="159"/>
      <c r="I206" s="40"/>
    </row>
    <row r="207" spans="1:9" x14ac:dyDescent="0.2">
      <c r="A207" s="40">
        <v>1247</v>
      </c>
      <c r="B207" s="38" t="s">
        <v>133</v>
      </c>
      <c r="C207" s="155">
        <v>301737.14</v>
      </c>
      <c r="D207" s="155">
        <v>0</v>
      </c>
      <c r="E207" s="155">
        <v>0</v>
      </c>
      <c r="F207" s="156"/>
      <c r="G207" s="156"/>
      <c r="H207" s="156"/>
      <c r="I207" s="40"/>
    </row>
    <row r="208" spans="1:9" x14ac:dyDescent="0.2">
      <c r="A208" s="40">
        <v>1248</v>
      </c>
      <c r="B208" s="38" t="s">
        <v>134</v>
      </c>
      <c r="C208" s="155">
        <v>0</v>
      </c>
      <c r="D208" s="155">
        <v>0</v>
      </c>
      <c r="E208" s="155">
        <v>0</v>
      </c>
      <c r="F208" s="156"/>
      <c r="G208" s="156"/>
      <c r="H208" s="156"/>
      <c r="I208" s="40"/>
    </row>
    <row r="209" spans="1:8" x14ac:dyDescent="0.2">
      <c r="A209" s="40"/>
      <c r="C209" s="154"/>
      <c r="D209" s="154"/>
      <c r="E209" s="154"/>
      <c r="F209" s="156"/>
      <c r="G209" s="156"/>
      <c r="H209" s="156"/>
    </row>
    <row r="210" spans="1:8" x14ac:dyDescent="0.2">
      <c r="A210" s="37" t="s">
        <v>135</v>
      </c>
      <c r="B210" s="37"/>
      <c r="C210" s="37"/>
      <c r="D210" s="37"/>
      <c r="E210" s="37"/>
      <c r="F210" s="37"/>
      <c r="G210" s="37"/>
      <c r="H210" s="37"/>
    </row>
    <row r="211" spans="1:8" x14ac:dyDescent="0.2">
      <c r="A211" s="39" t="s">
        <v>67</v>
      </c>
      <c r="B211" s="39" t="s">
        <v>68</v>
      </c>
      <c r="C211" s="39" t="s">
        <v>69</v>
      </c>
      <c r="D211" s="39" t="s">
        <v>136</v>
      </c>
      <c r="E211" s="39" t="s">
        <v>137</v>
      </c>
      <c r="F211" s="39" t="s">
        <v>104</v>
      </c>
      <c r="G211" s="39" t="s">
        <v>116</v>
      </c>
      <c r="H211" s="39" t="s">
        <v>117</v>
      </c>
    </row>
    <row r="212" spans="1:8" x14ac:dyDescent="0.2">
      <c r="A212" s="40">
        <v>1250</v>
      </c>
      <c r="B212" s="38" t="s">
        <v>138</v>
      </c>
      <c r="C212" s="153">
        <f>+C213</f>
        <v>133169</v>
      </c>
      <c r="D212" s="153">
        <f t="shared" ref="D212:E212" si="7">+D213</f>
        <v>6658.44</v>
      </c>
      <c r="E212" s="153">
        <f t="shared" si="7"/>
        <v>38140.89</v>
      </c>
      <c r="F212" s="38" t="s">
        <v>671</v>
      </c>
    </row>
    <row r="213" spans="1:8" x14ac:dyDescent="0.2">
      <c r="A213" s="40">
        <v>1251</v>
      </c>
      <c r="B213" s="38" t="s">
        <v>139</v>
      </c>
      <c r="C213" s="42">
        <f>SUM(C214)</f>
        <v>133169</v>
      </c>
      <c r="D213" s="42">
        <f t="shared" ref="D213:E213" si="8">SUM(D214)</f>
        <v>6658.44</v>
      </c>
      <c r="E213" s="42">
        <f t="shared" si="8"/>
        <v>38140.89</v>
      </c>
      <c r="F213" s="38" t="s">
        <v>671</v>
      </c>
    </row>
    <row r="214" spans="1:8" x14ac:dyDescent="0.2">
      <c r="A214" s="40" t="s">
        <v>912</v>
      </c>
      <c r="B214" s="38" t="s">
        <v>913</v>
      </c>
      <c r="C214" s="42">
        <v>133169</v>
      </c>
      <c r="D214" s="42">
        <v>6658.44</v>
      </c>
      <c r="E214" s="42">
        <v>38140.89</v>
      </c>
      <c r="F214" s="38" t="s">
        <v>920</v>
      </c>
      <c r="G214" s="159">
        <v>0.05</v>
      </c>
      <c r="H214" s="38" t="s">
        <v>919</v>
      </c>
    </row>
    <row r="215" spans="1:8" x14ac:dyDescent="0.2">
      <c r="A215" s="40">
        <v>1252</v>
      </c>
      <c r="B215" s="38" t="s">
        <v>140</v>
      </c>
      <c r="C215" s="153">
        <v>0</v>
      </c>
      <c r="D215" s="153">
        <v>0</v>
      </c>
      <c r="E215" s="153">
        <v>0</v>
      </c>
      <c r="F215" s="38" t="s">
        <v>671</v>
      </c>
    </row>
    <row r="216" spans="1:8" x14ac:dyDescent="0.2">
      <c r="A216" s="40">
        <v>1253</v>
      </c>
      <c r="B216" s="38" t="s">
        <v>141</v>
      </c>
      <c r="C216" s="153">
        <v>0</v>
      </c>
      <c r="D216" s="153">
        <v>0</v>
      </c>
      <c r="E216" s="153">
        <v>0</v>
      </c>
      <c r="F216" s="38" t="s">
        <v>671</v>
      </c>
    </row>
    <row r="217" spans="1:8" x14ac:dyDescent="0.2">
      <c r="A217" s="40">
        <v>1254</v>
      </c>
      <c r="B217" s="38" t="s">
        <v>142</v>
      </c>
      <c r="C217" s="153">
        <v>0</v>
      </c>
      <c r="D217" s="153">
        <v>0</v>
      </c>
      <c r="E217" s="153">
        <v>0</v>
      </c>
      <c r="F217" s="38" t="s">
        <v>671</v>
      </c>
    </row>
    <row r="218" spans="1:8" x14ac:dyDescent="0.2">
      <c r="A218" s="40">
        <v>1259</v>
      </c>
      <c r="B218" s="38" t="s">
        <v>143</v>
      </c>
      <c r="C218" s="153">
        <v>0</v>
      </c>
      <c r="D218" s="153">
        <v>0</v>
      </c>
      <c r="E218" s="153">
        <v>0</v>
      </c>
      <c r="F218" s="38" t="s">
        <v>671</v>
      </c>
    </row>
    <row r="219" spans="1:8" x14ac:dyDescent="0.2">
      <c r="A219" s="40">
        <v>1270</v>
      </c>
      <c r="B219" s="38" t="s">
        <v>144</v>
      </c>
      <c r="C219" s="153">
        <f>SUM(C220:C222)</f>
        <v>19166.2</v>
      </c>
      <c r="D219" s="153">
        <f t="shared" ref="D219:E219" si="9">SUM(D220:D222)</f>
        <v>0</v>
      </c>
      <c r="E219" s="153">
        <f t="shared" si="9"/>
        <v>0</v>
      </c>
      <c r="F219" s="38" t="s">
        <v>671</v>
      </c>
    </row>
    <row r="220" spans="1:8" x14ac:dyDescent="0.2">
      <c r="A220" s="40">
        <v>1271</v>
      </c>
      <c r="B220" s="38" t="s">
        <v>145</v>
      </c>
      <c r="C220" s="42">
        <v>0</v>
      </c>
      <c r="D220" s="42">
        <v>0</v>
      </c>
      <c r="E220" s="42">
        <v>0</v>
      </c>
      <c r="F220" s="38" t="s">
        <v>671</v>
      </c>
    </row>
    <row r="221" spans="1:8" x14ac:dyDescent="0.2">
      <c r="A221" s="40">
        <v>1272</v>
      </c>
      <c r="B221" s="38" t="s">
        <v>146</v>
      </c>
      <c r="C221" s="42">
        <v>0</v>
      </c>
      <c r="D221" s="42">
        <v>0</v>
      </c>
      <c r="E221" s="42">
        <v>0</v>
      </c>
      <c r="F221" s="38" t="s">
        <v>671</v>
      </c>
    </row>
    <row r="222" spans="1:8" x14ac:dyDescent="0.2">
      <c r="A222" s="40">
        <v>1273</v>
      </c>
      <c r="B222" s="38" t="s">
        <v>147</v>
      </c>
      <c r="C222" s="153">
        <f>SUM(C223:C224)</f>
        <v>19166.2</v>
      </c>
      <c r="D222" s="153">
        <f t="shared" ref="D222:E222" si="10">SUM(D223:D224)</f>
        <v>0</v>
      </c>
      <c r="E222" s="153">
        <f t="shared" si="10"/>
        <v>0</v>
      </c>
      <c r="F222" s="38" t="s">
        <v>671</v>
      </c>
    </row>
    <row r="223" spans="1:8" x14ac:dyDescent="0.2">
      <c r="A223" s="40" t="s">
        <v>914</v>
      </c>
      <c r="B223" s="38" t="s">
        <v>915</v>
      </c>
      <c r="C223" s="42">
        <v>1750</v>
      </c>
      <c r="D223" s="42">
        <v>0</v>
      </c>
      <c r="E223" s="42">
        <v>0</v>
      </c>
      <c r="F223" s="38" t="s">
        <v>671</v>
      </c>
    </row>
    <row r="224" spans="1:8" x14ac:dyDescent="0.2">
      <c r="A224" s="40" t="s">
        <v>916</v>
      </c>
      <c r="B224" s="38" t="s">
        <v>917</v>
      </c>
      <c r="C224" s="42">
        <v>17416.2</v>
      </c>
      <c r="D224" s="42">
        <v>0</v>
      </c>
      <c r="E224" s="42">
        <v>0</v>
      </c>
      <c r="F224" s="38" t="s">
        <v>671</v>
      </c>
    </row>
    <row r="225" spans="1:8" x14ac:dyDescent="0.2">
      <c r="A225" s="40">
        <v>1274</v>
      </c>
      <c r="B225" s="38" t="s">
        <v>148</v>
      </c>
      <c r="C225" s="153">
        <v>0</v>
      </c>
      <c r="D225" s="153">
        <v>0</v>
      </c>
      <c r="E225" s="153">
        <v>0</v>
      </c>
      <c r="F225" s="38" t="s">
        <v>671</v>
      </c>
    </row>
    <row r="226" spans="1:8" x14ac:dyDescent="0.2">
      <c r="A226" s="40">
        <v>1275</v>
      </c>
      <c r="B226" s="38" t="s">
        <v>149</v>
      </c>
      <c r="C226" s="153">
        <v>0</v>
      </c>
      <c r="D226" s="153">
        <v>0</v>
      </c>
      <c r="E226" s="153">
        <v>0</v>
      </c>
      <c r="F226" s="38" t="s">
        <v>671</v>
      </c>
    </row>
    <row r="227" spans="1:8" x14ac:dyDescent="0.2">
      <c r="A227" s="40">
        <v>1279</v>
      </c>
      <c r="B227" s="38" t="s">
        <v>150</v>
      </c>
      <c r="C227" s="153">
        <v>0</v>
      </c>
      <c r="D227" s="153">
        <v>0</v>
      </c>
      <c r="E227" s="153">
        <v>0</v>
      </c>
      <c r="F227" s="38" t="s">
        <v>671</v>
      </c>
    </row>
    <row r="228" spans="1:8" x14ac:dyDescent="0.2">
      <c r="A228" s="40"/>
      <c r="C228" s="42"/>
      <c r="D228" s="42"/>
      <c r="E228" s="42"/>
    </row>
    <row r="229" spans="1:8" x14ac:dyDescent="0.2">
      <c r="A229" s="37" t="s">
        <v>151</v>
      </c>
      <c r="B229" s="37"/>
      <c r="C229" s="37"/>
      <c r="D229" s="37"/>
      <c r="E229" s="37"/>
      <c r="F229" s="37"/>
      <c r="G229" s="37"/>
      <c r="H229" s="37"/>
    </row>
    <row r="230" spans="1:8" x14ac:dyDescent="0.2">
      <c r="A230" s="39" t="s">
        <v>67</v>
      </c>
      <c r="B230" s="39" t="s">
        <v>68</v>
      </c>
      <c r="C230" s="39" t="s">
        <v>69</v>
      </c>
      <c r="D230" s="39" t="s">
        <v>152</v>
      </c>
      <c r="E230" s="39"/>
      <c r="F230" s="39"/>
      <c r="G230" s="39"/>
      <c r="H230" s="39"/>
    </row>
    <row r="231" spans="1:8" x14ac:dyDescent="0.2">
      <c r="A231" s="40">
        <v>1160</v>
      </c>
      <c r="B231" s="38" t="s">
        <v>153</v>
      </c>
      <c r="C231" s="42">
        <v>0</v>
      </c>
    </row>
    <row r="232" spans="1:8" x14ac:dyDescent="0.2">
      <c r="A232" s="40">
        <v>1161</v>
      </c>
      <c r="B232" s="38" t="s">
        <v>154</v>
      </c>
      <c r="C232" s="42">
        <v>0</v>
      </c>
    </row>
    <row r="233" spans="1:8" x14ac:dyDescent="0.2">
      <c r="A233" s="40">
        <v>1162</v>
      </c>
      <c r="B233" s="38" t="s">
        <v>155</v>
      </c>
      <c r="C233" s="42">
        <v>0</v>
      </c>
    </row>
    <row r="235" spans="1:8" x14ac:dyDescent="0.2">
      <c r="A235" s="37" t="s">
        <v>156</v>
      </c>
      <c r="B235" s="37"/>
      <c r="C235" s="37"/>
      <c r="D235" s="37"/>
      <c r="E235" s="37"/>
      <c r="F235" s="37"/>
      <c r="G235" s="37"/>
      <c r="H235" s="37"/>
    </row>
    <row r="236" spans="1:8" x14ac:dyDescent="0.2">
      <c r="A236" s="39" t="s">
        <v>67</v>
      </c>
      <c r="B236" s="39" t="s">
        <v>68</v>
      </c>
      <c r="C236" s="39" t="s">
        <v>69</v>
      </c>
      <c r="D236" s="39" t="s">
        <v>84</v>
      </c>
      <c r="E236" s="39"/>
      <c r="F236" s="39"/>
      <c r="G236" s="39"/>
      <c r="H236" s="39"/>
    </row>
    <row r="237" spans="1:8" x14ac:dyDescent="0.2">
      <c r="A237" s="40">
        <v>1290</v>
      </c>
      <c r="B237" s="38" t="s">
        <v>157</v>
      </c>
      <c r="C237" s="42">
        <v>0</v>
      </c>
    </row>
    <row r="238" spans="1:8" x14ac:dyDescent="0.2">
      <c r="A238" s="40">
        <v>1291</v>
      </c>
      <c r="B238" s="38" t="s">
        <v>158</v>
      </c>
      <c r="C238" s="42">
        <v>0</v>
      </c>
    </row>
    <row r="239" spans="1:8" x14ac:dyDescent="0.2">
      <c r="A239" s="40">
        <v>1292</v>
      </c>
      <c r="B239" s="38" t="s">
        <v>159</v>
      </c>
      <c r="C239" s="42">
        <v>0</v>
      </c>
    </row>
    <row r="240" spans="1:8" x14ac:dyDescent="0.2">
      <c r="A240" s="40">
        <v>1293</v>
      </c>
      <c r="B240" s="38" t="s">
        <v>160</v>
      </c>
      <c r="C240" s="42">
        <v>0</v>
      </c>
    </row>
    <row r="242" spans="1:8" x14ac:dyDescent="0.2">
      <c r="A242" s="37" t="s">
        <v>161</v>
      </c>
      <c r="B242" s="37"/>
      <c r="C242" s="37"/>
      <c r="D242" s="37"/>
      <c r="E242" s="37"/>
      <c r="F242" s="37"/>
      <c r="G242" s="37"/>
      <c r="H242" s="37"/>
    </row>
    <row r="243" spans="1:8" x14ac:dyDescent="0.2">
      <c r="A243" s="39" t="s">
        <v>67</v>
      </c>
      <c r="B243" s="39" t="s">
        <v>68</v>
      </c>
      <c r="C243" s="39" t="s">
        <v>69</v>
      </c>
      <c r="D243" s="39" t="s">
        <v>80</v>
      </c>
      <c r="E243" s="39" t="s">
        <v>81</v>
      </c>
      <c r="F243" s="39" t="s">
        <v>82</v>
      </c>
      <c r="G243" s="39" t="s">
        <v>162</v>
      </c>
      <c r="H243" s="39" t="s">
        <v>163</v>
      </c>
    </row>
    <row r="244" spans="1:8" x14ac:dyDescent="0.2">
      <c r="A244" s="40">
        <v>2110</v>
      </c>
      <c r="B244" s="38" t="s">
        <v>164</v>
      </c>
      <c r="C244" s="153">
        <f>+C245+C253+C313+C314+C315+C316+C317+C332+C333+C371+C372+C373+C374</f>
        <v>4162944.41</v>
      </c>
      <c r="D244" s="153">
        <f>+D245+D253+D313+D314+D315+D316+D317+D332+D333+D371+D372+D373+D374</f>
        <v>4162944.41</v>
      </c>
      <c r="E244" s="153">
        <f t="shared" ref="E244:G244" si="11">+E245+E253+E313+E314+E315+E316+E317+E332+E333+E371+E372+E373+E374</f>
        <v>0</v>
      </c>
      <c r="F244" s="153">
        <f t="shared" si="11"/>
        <v>0</v>
      </c>
      <c r="G244" s="153">
        <f t="shared" si="11"/>
        <v>0</v>
      </c>
      <c r="H244" s="38" t="s">
        <v>671</v>
      </c>
    </row>
    <row r="245" spans="1:8" x14ac:dyDescent="0.2">
      <c r="A245" s="40">
        <v>2111</v>
      </c>
      <c r="B245" s="38" t="s">
        <v>165</v>
      </c>
      <c r="C245" s="153">
        <f>SUM(C246:C252)</f>
        <v>193021.76</v>
      </c>
      <c r="D245" s="153">
        <f>SUM(D246:D252)</f>
        <v>193021.76</v>
      </c>
      <c r="E245" s="153">
        <f t="shared" ref="E245:G245" si="12">SUM(E246:E252)</f>
        <v>0</v>
      </c>
      <c r="F245" s="153">
        <f t="shared" si="12"/>
        <v>0</v>
      </c>
      <c r="G245" s="153">
        <f t="shared" si="12"/>
        <v>0</v>
      </c>
      <c r="H245" s="38" t="s">
        <v>671</v>
      </c>
    </row>
    <row r="246" spans="1:8" x14ac:dyDescent="0.2">
      <c r="A246" s="40" t="s">
        <v>922</v>
      </c>
      <c r="B246" s="38" t="s">
        <v>717</v>
      </c>
      <c r="C246" s="42">
        <v>74.69</v>
      </c>
      <c r="D246" s="42">
        <v>74.69</v>
      </c>
      <c r="E246" s="42">
        <v>0</v>
      </c>
      <c r="F246" s="42">
        <v>0</v>
      </c>
      <c r="G246" s="42">
        <v>0</v>
      </c>
      <c r="H246" s="38" t="s">
        <v>1140</v>
      </c>
    </row>
    <row r="247" spans="1:8" x14ac:dyDescent="0.2">
      <c r="A247" s="40" t="s">
        <v>923</v>
      </c>
      <c r="B247" s="38" t="s">
        <v>691</v>
      </c>
      <c r="C247" s="42">
        <v>5396.19</v>
      </c>
      <c r="D247" s="42">
        <v>5396.19</v>
      </c>
      <c r="E247" s="42">
        <v>0</v>
      </c>
      <c r="F247" s="42">
        <v>0</v>
      </c>
      <c r="G247" s="42">
        <v>0</v>
      </c>
      <c r="H247" s="38" t="s">
        <v>1140</v>
      </c>
    </row>
    <row r="248" spans="1:8" x14ac:dyDescent="0.2">
      <c r="A248" s="40" t="s">
        <v>924</v>
      </c>
      <c r="B248" s="38" t="s">
        <v>713</v>
      </c>
      <c r="C248" s="42">
        <v>136043.29</v>
      </c>
      <c r="D248" s="42">
        <v>136043.29</v>
      </c>
      <c r="E248" s="42">
        <v>0</v>
      </c>
      <c r="F248" s="42">
        <v>0</v>
      </c>
      <c r="G248" s="42">
        <v>0</v>
      </c>
      <c r="H248" s="38" t="s">
        <v>1140</v>
      </c>
    </row>
    <row r="249" spans="1:8" x14ac:dyDescent="0.2">
      <c r="A249" s="40" t="s">
        <v>925</v>
      </c>
      <c r="B249" s="38" t="s">
        <v>926</v>
      </c>
      <c r="C249" s="42">
        <v>43394.76</v>
      </c>
      <c r="D249" s="42">
        <v>43394.76</v>
      </c>
      <c r="E249" s="42">
        <v>0</v>
      </c>
      <c r="F249" s="42">
        <v>0</v>
      </c>
      <c r="G249" s="42">
        <v>0</v>
      </c>
      <c r="H249" s="38" t="s">
        <v>1140</v>
      </c>
    </row>
    <row r="250" spans="1:8" x14ac:dyDescent="0.2">
      <c r="A250" s="40" t="s">
        <v>927</v>
      </c>
      <c r="B250" s="38" t="s">
        <v>928</v>
      </c>
      <c r="C250" s="42">
        <v>7863.91</v>
      </c>
      <c r="D250" s="42">
        <v>7863.91</v>
      </c>
      <c r="E250" s="42">
        <v>0</v>
      </c>
      <c r="F250" s="42">
        <v>0</v>
      </c>
      <c r="G250" s="42">
        <v>0</v>
      </c>
      <c r="H250" s="38" t="s">
        <v>1140</v>
      </c>
    </row>
    <row r="251" spans="1:8" x14ac:dyDescent="0.2">
      <c r="A251" s="40" t="s">
        <v>929</v>
      </c>
      <c r="B251" s="38" t="s">
        <v>930</v>
      </c>
      <c r="C251" s="42">
        <v>124.46</v>
      </c>
      <c r="D251" s="42">
        <v>124.46</v>
      </c>
      <c r="E251" s="42">
        <v>0</v>
      </c>
      <c r="F251" s="42">
        <v>0</v>
      </c>
      <c r="G251" s="42">
        <v>0</v>
      </c>
      <c r="H251" s="38" t="s">
        <v>1140</v>
      </c>
    </row>
    <row r="252" spans="1:8" x14ac:dyDescent="0.2">
      <c r="A252" s="40" t="s">
        <v>931</v>
      </c>
      <c r="B252" s="38" t="s">
        <v>932</v>
      </c>
      <c r="C252" s="42">
        <v>124.46</v>
      </c>
      <c r="D252" s="42">
        <v>124.46</v>
      </c>
      <c r="E252" s="42">
        <v>0</v>
      </c>
      <c r="F252" s="42">
        <v>0</v>
      </c>
      <c r="G252" s="42">
        <v>0</v>
      </c>
      <c r="H252" s="38" t="s">
        <v>1140</v>
      </c>
    </row>
    <row r="253" spans="1:8" x14ac:dyDescent="0.2">
      <c r="A253" s="40">
        <v>2112</v>
      </c>
      <c r="B253" s="38" t="s">
        <v>166</v>
      </c>
      <c r="C253" s="153">
        <f>SUM(C254:C312)</f>
        <v>908675.99</v>
      </c>
      <c r="D253" s="153">
        <f>SUM(D254:D312)</f>
        <v>908675.99</v>
      </c>
      <c r="E253" s="153">
        <f t="shared" ref="E253:G253" si="13">SUM(E254:E312)</f>
        <v>0</v>
      </c>
      <c r="F253" s="153">
        <f t="shared" si="13"/>
        <v>0</v>
      </c>
      <c r="G253" s="153">
        <f t="shared" si="13"/>
        <v>0</v>
      </c>
      <c r="H253" s="38" t="s">
        <v>671</v>
      </c>
    </row>
    <row r="254" spans="1:8" x14ac:dyDescent="0.2">
      <c r="A254" s="40" t="s">
        <v>933</v>
      </c>
      <c r="B254" s="38" t="s">
        <v>934</v>
      </c>
      <c r="C254" s="42">
        <v>31842</v>
      </c>
      <c r="D254" s="42">
        <v>31842</v>
      </c>
      <c r="E254" s="42">
        <v>0</v>
      </c>
      <c r="F254" s="42">
        <v>0</v>
      </c>
      <c r="G254" s="42">
        <v>0</v>
      </c>
      <c r="H254" s="38" t="s">
        <v>1140</v>
      </c>
    </row>
    <row r="255" spans="1:8" x14ac:dyDescent="0.2">
      <c r="A255" s="40" t="s">
        <v>935</v>
      </c>
      <c r="B255" s="38" t="s">
        <v>936</v>
      </c>
      <c r="C255" s="42">
        <v>62361.599999999999</v>
      </c>
      <c r="D255" s="42">
        <v>62361.599999999999</v>
      </c>
      <c r="E255" s="42">
        <v>0</v>
      </c>
      <c r="F255" s="42">
        <v>0</v>
      </c>
      <c r="G255" s="42">
        <v>0</v>
      </c>
      <c r="H255" s="38" t="s">
        <v>1140</v>
      </c>
    </row>
    <row r="256" spans="1:8" x14ac:dyDescent="0.2">
      <c r="A256" s="40" t="s">
        <v>937</v>
      </c>
      <c r="B256" s="38" t="s">
        <v>938</v>
      </c>
      <c r="C256" s="42">
        <v>30597.62</v>
      </c>
      <c r="D256" s="42">
        <v>30597.62</v>
      </c>
      <c r="E256" s="42">
        <v>0</v>
      </c>
      <c r="F256" s="42">
        <v>0</v>
      </c>
      <c r="G256" s="42">
        <v>0</v>
      </c>
      <c r="H256" s="38" t="s">
        <v>1140</v>
      </c>
    </row>
    <row r="257" spans="1:8" x14ac:dyDescent="0.2">
      <c r="A257" s="40" t="s">
        <v>939</v>
      </c>
      <c r="B257" s="38" t="s">
        <v>791</v>
      </c>
      <c r="C257" s="42">
        <v>5387</v>
      </c>
      <c r="D257" s="42">
        <v>5387</v>
      </c>
      <c r="E257" s="42">
        <v>0</v>
      </c>
      <c r="F257" s="42">
        <v>0</v>
      </c>
      <c r="G257" s="42">
        <v>0</v>
      </c>
      <c r="H257" s="38" t="s">
        <v>1140</v>
      </c>
    </row>
    <row r="258" spans="1:8" x14ac:dyDescent="0.2">
      <c r="A258" s="40" t="s">
        <v>940</v>
      </c>
      <c r="B258" s="38" t="s">
        <v>815</v>
      </c>
      <c r="C258" s="42">
        <v>582.92999999999995</v>
      </c>
      <c r="D258" s="42">
        <v>582.92999999999995</v>
      </c>
      <c r="E258" s="42">
        <v>0</v>
      </c>
      <c r="F258" s="42">
        <v>0</v>
      </c>
      <c r="G258" s="42">
        <v>0</v>
      </c>
      <c r="H258" s="38" t="s">
        <v>1140</v>
      </c>
    </row>
    <row r="259" spans="1:8" x14ac:dyDescent="0.2">
      <c r="A259" s="40" t="s">
        <v>941</v>
      </c>
      <c r="B259" s="38" t="s">
        <v>942</v>
      </c>
      <c r="C259" s="42">
        <v>7134</v>
      </c>
      <c r="D259" s="42">
        <v>7134</v>
      </c>
      <c r="E259" s="42">
        <v>0</v>
      </c>
      <c r="F259" s="42">
        <v>0</v>
      </c>
      <c r="G259" s="42">
        <v>0</v>
      </c>
      <c r="H259" s="38" t="s">
        <v>1140</v>
      </c>
    </row>
    <row r="260" spans="1:8" x14ac:dyDescent="0.2">
      <c r="A260" s="40" t="s">
        <v>943</v>
      </c>
      <c r="B260" s="38" t="s">
        <v>944</v>
      </c>
      <c r="C260" s="42">
        <v>60</v>
      </c>
      <c r="D260" s="42">
        <v>60</v>
      </c>
      <c r="E260" s="42">
        <v>0</v>
      </c>
      <c r="F260" s="42">
        <v>0</v>
      </c>
      <c r="G260" s="42">
        <v>0</v>
      </c>
      <c r="H260" s="38" t="s">
        <v>1140</v>
      </c>
    </row>
    <row r="261" spans="1:8" x14ac:dyDescent="0.2">
      <c r="A261" s="40" t="s">
        <v>945</v>
      </c>
      <c r="B261" s="38" t="s">
        <v>946</v>
      </c>
      <c r="C261" s="42">
        <v>95154.8</v>
      </c>
      <c r="D261" s="42">
        <v>95154.8</v>
      </c>
      <c r="E261" s="42">
        <v>0</v>
      </c>
      <c r="F261" s="42">
        <v>0</v>
      </c>
      <c r="G261" s="42">
        <v>0</v>
      </c>
      <c r="H261" s="38" t="s">
        <v>1140</v>
      </c>
    </row>
    <row r="262" spans="1:8" x14ac:dyDescent="0.2">
      <c r="A262" s="40" t="s">
        <v>947</v>
      </c>
      <c r="B262" s="38" t="s">
        <v>948</v>
      </c>
      <c r="C262" s="42">
        <v>14500</v>
      </c>
      <c r="D262" s="42">
        <v>14500</v>
      </c>
      <c r="E262" s="42">
        <v>0</v>
      </c>
      <c r="F262" s="42">
        <v>0</v>
      </c>
      <c r="G262" s="42">
        <v>0</v>
      </c>
      <c r="H262" s="38" t="s">
        <v>1140</v>
      </c>
    </row>
    <row r="263" spans="1:8" x14ac:dyDescent="0.2">
      <c r="A263" s="40" t="s">
        <v>949</v>
      </c>
      <c r="B263" s="38" t="s">
        <v>950</v>
      </c>
      <c r="C263" s="42">
        <v>3900</v>
      </c>
      <c r="D263" s="42">
        <v>3900</v>
      </c>
      <c r="E263" s="42">
        <v>0</v>
      </c>
      <c r="F263" s="42">
        <v>0</v>
      </c>
      <c r="G263" s="42">
        <v>0</v>
      </c>
      <c r="H263" s="38" t="s">
        <v>1140</v>
      </c>
    </row>
    <row r="264" spans="1:8" x14ac:dyDescent="0.2">
      <c r="A264" s="40" t="s">
        <v>951</v>
      </c>
      <c r="B264" s="38" t="s">
        <v>952</v>
      </c>
      <c r="C264" s="42">
        <v>21750</v>
      </c>
      <c r="D264" s="42">
        <v>21750</v>
      </c>
      <c r="E264" s="42">
        <v>0</v>
      </c>
      <c r="F264" s="42">
        <v>0</v>
      </c>
      <c r="G264" s="42">
        <v>0</v>
      </c>
      <c r="H264" s="38" t="s">
        <v>1140</v>
      </c>
    </row>
    <row r="265" spans="1:8" x14ac:dyDescent="0.2">
      <c r="A265" s="40" t="s">
        <v>953</v>
      </c>
      <c r="B265" s="38" t="s">
        <v>954</v>
      </c>
      <c r="C265" s="42">
        <v>18670.66</v>
      </c>
      <c r="D265" s="42">
        <v>18670.66</v>
      </c>
      <c r="E265" s="42">
        <v>0</v>
      </c>
      <c r="F265" s="42">
        <v>0</v>
      </c>
      <c r="G265" s="42">
        <v>0</v>
      </c>
      <c r="H265" s="38" t="s">
        <v>1140</v>
      </c>
    </row>
    <row r="266" spans="1:8" x14ac:dyDescent="0.2">
      <c r="A266" s="40" t="s">
        <v>955</v>
      </c>
      <c r="B266" s="38" t="s">
        <v>956</v>
      </c>
      <c r="C266" s="42">
        <v>10208</v>
      </c>
      <c r="D266" s="42">
        <v>10208</v>
      </c>
      <c r="E266" s="42">
        <v>0</v>
      </c>
      <c r="F266" s="42">
        <v>0</v>
      </c>
      <c r="G266" s="42">
        <v>0</v>
      </c>
      <c r="H266" s="38" t="s">
        <v>1140</v>
      </c>
    </row>
    <row r="267" spans="1:8" x14ac:dyDescent="0.2">
      <c r="A267" s="40" t="s">
        <v>957</v>
      </c>
      <c r="B267" s="38" t="s">
        <v>958</v>
      </c>
      <c r="C267" s="42">
        <v>14959.57</v>
      </c>
      <c r="D267" s="42">
        <v>14959.57</v>
      </c>
      <c r="E267" s="42">
        <v>0</v>
      </c>
      <c r="F267" s="42">
        <v>0</v>
      </c>
      <c r="G267" s="42">
        <v>0</v>
      </c>
      <c r="H267" s="38" t="s">
        <v>1140</v>
      </c>
    </row>
    <row r="268" spans="1:8" x14ac:dyDescent="0.2">
      <c r="A268" s="40" t="s">
        <v>959</v>
      </c>
      <c r="B268" s="38" t="s">
        <v>960</v>
      </c>
      <c r="C268" s="42">
        <v>155.97</v>
      </c>
      <c r="D268" s="42">
        <v>155.97</v>
      </c>
      <c r="E268" s="42">
        <v>0</v>
      </c>
      <c r="F268" s="42">
        <v>0</v>
      </c>
      <c r="G268" s="42">
        <v>0</v>
      </c>
      <c r="H268" s="38" t="s">
        <v>1140</v>
      </c>
    </row>
    <row r="269" spans="1:8" x14ac:dyDescent="0.2">
      <c r="A269" s="40" t="s">
        <v>961</v>
      </c>
      <c r="B269" s="38" t="s">
        <v>863</v>
      </c>
      <c r="C269" s="42">
        <v>40024.639999999999</v>
      </c>
      <c r="D269" s="42">
        <v>40024.639999999999</v>
      </c>
      <c r="E269" s="42">
        <v>0</v>
      </c>
      <c r="F269" s="42">
        <v>0</v>
      </c>
      <c r="G269" s="42">
        <v>0</v>
      </c>
      <c r="H269" s="38" t="s">
        <v>1140</v>
      </c>
    </row>
    <row r="270" spans="1:8" x14ac:dyDescent="0.2">
      <c r="A270" s="40" t="s">
        <v>962</v>
      </c>
      <c r="B270" s="38" t="s">
        <v>807</v>
      </c>
      <c r="C270" s="42">
        <v>279.57</v>
      </c>
      <c r="D270" s="42">
        <v>279.57</v>
      </c>
      <c r="E270" s="42">
        <v>0</v>
      </c>
      <c r="F270" s="42">
        <v>0</v>
      </c>
      <c r="G270" s="42">
        <v>0</v>
      </c>
      <c r="H270" s="38" t="s">
        <v>1140</v>
      </c>
    </row>
    <row r="271" spans="1:8" x14ac:dyDescent="0.2">
      <c r="A271" s="40" t="s">
        <v>963</v>
      </c>
      <c r="B271" s="38" t="s">
        <v>964</v>
      </c>
      <c r="C271" s="42">
        <v>16240</v>
      </c>
      <c r="D271" s="42">
        <v>16240</v>
      </c>
      <c r="E271" s="42">
        <v>0</v>
      </c>
      <c r="F271" s="42">
        <v>0</v>
      </c>
      <c r="G271" s="42">
        <v>0</v>
      </c>
      <c r="H271" s="38" t="s">
        <v>1140</v>
      </c>
    </row>
    <row r="272" spans="1:8" x14ac:dyDescent="0.2">
      <c r="A272" s="40" t="s">
        <v>965</v>
      </c>
      <c r="B272" s="38" t="s">
        <v>966</v>
      </c>
      <c r="C272" s="42">
        <v>437.5</v>
      </c>
      <c r="D272" s="42">
        <v>437.5</v>
      </c>
      <c r="E272" s="42">
        <v>0</v>
      </c>
      <c r="F272" s="42">
        <v>0</v>
      </c>
      <c r="G272" s="42">
        <v>0</v>
      </c>
      <c r="H272" s="38" t="s">
        <v>1140</v>
      </c>
    </row>
    <row r="273" spans="1:8" x14ac:dyDescent="0.2">
      <c r="A273" s="40" t="s">
        <v>967</v>
      </c>
      <c r="B273" s="38" t="s">
        <v>968</v>
      </c>
      <c r="C273" s="42">
        <v>696</v>
      </c>
      <c r="D273" s="42">
        <v>696</v>
      </c>
      <c r="E273" s="42">
        <v>0</v>
      </c>
      <c r="F273" s="42">
        <v>0</v>
      </c>
      <c r="G273" s="42">
        <v>0</v>
      </c>
      <c r="H273" s="38" t="s">
        <v>1140</v>
      </c>
    </row>
    <row r="274" spans="1:8" x14ac:dyDescent="0.2">
      <c r="A274" s="40" t="s">
        <v>969</v>
      </c>
      <c r="B274" s="38" t="s">
        <v>970</v>
      </c>
      <c r="C274" s="42">
        <v>50579.75</v>
      </c>
      <c r="D274" s="42">
        <v>50579.75</v>
      </c>
      <c r="E274" s="42">
        <v>0</v>
      </c>
      <c r="F274" s="42">
        <v>0</v>
      </c>
      <c r="G274" s="42">
        <v>0</v>
      </c>
      <c r="H274" s="38" t="s">
        <v>1140</v>
      </c>
    </row>
    <row r="275" spans="1:8" x14ac:dyDescent="0.2">
      <c r="A275" s="40" t="s">
        <v>971</v>
      </c>
      <c r="B275" s="38" t="s">
        <v>972</v>
      </c>
      <c r="C275" s="42">
        <v>400</v>
      </c>
      <c r="D275" s="42">
        <v>400</v>
      </c>
      <c r="E275" s="42">
        <v>0</v>
      </c>
      <c r="F275" s="42">
        <v>0</v>
      </c>
      <c r="G275" s="42">
        <v>0</v>
      </c>
      <c r="H275" s="38" t="s">
        <v>1140</v>
      </c>
    </row>
    <row r="276" spans="1:8" x14ac:dyDescent="0.2">
      <c r="A276" s="40" t="s">
        <v>973</v>
      </c>
      <c r="B276" s="38" t="s">
        <v>974</v>
      </c>
      <c r="C276" s="42">
        <v>8033</v>
      </c>
      <c r="D276" s="42">
        <v>8033</v>
      </c>
      <c r="E276" s="42">
        <v>0</v>
      </c>
      <c r="F276" s="42">
        <v>0</v>
      </c>
      <c r="G276" s="42">
        <v>0</v>
      </c>
      <c r="H276" s="38" t="s">
        <v>1140</v>
      </c>
    </row>
    <row r="277" spans="1:8" x14ac:dyDescent="0.2">
      <c r="A277" s="40" t="s">
        <v>975</v>
      </c>
      <c r="B277" s="38" t="s">
        <v>976</v>
      </c>
      <c r="C277" s="42">
        <v>160</v>
      </c>
      <c r="D277" s="42">
        <v>160</v>
      </c>
      <c r="E277" s="42">
        <v>0</v>
      </c>
      <c r="F277" s="42">
        <v>0</v>
      </c>
      <c r="G277" s="42">
        <v>0</v>
      </c>
      <c r="H277" s="38" t="s">
        <v>1140</v>
      </c>
    </row>
    <row r="278" spans="1:8" x14ac:dyDescent="0.2">
      <c r="A278" s="40" t="s">
        <v>977</v>
      </c>
      <c r="B278" s="38" t="s">
        <v>978</v>
      </c>
      <c r="C278" s="42">
        <v>2813.56</v>
      </c>
      <c r="D278" s="42">
        <v>2813.56</v>
      </c>
      <c r="E278" s="42">
        <v>0</v>
      </c>
      <c r="F278" s="42">
        <v>0</v>
      </c>
      <c r="G278" s="42">
        <v>0</v>
      </c>
      <c r="H278" s="38" t="s">
        <v>1140</v>
      </c>
    </row>
    <row r="279" spans="1:8" x14ac:dyDescent="0.2">
      <c r="A279" s="40" t="s">
        <v>979</v>
      </c>
      <c r="B279" s="38" t="s">
        <v>980</v>
      </c>
      <c r="C279" s="42">
        <v>4791.24</v>
      </c>
      <c r="D279" s="42">
        <v>4791.24</v>
      </c>
      <c r="E279" s="42">
        <v>0</v>
      </c>
      <c r="F279" s="42">
        <v>0</v>
      </c>
      <c r="G279" s="42">
        <v>0</v>
      </c>
      <c r="H279" s="38" t="s">
        <v>1140</v>
      </c>
    </row>
    <row r="280" spans="1:8" x14ac:dyDescent="0.2">
      <c r="A280" s="40" t="s">
        <v>981</v>
      </c>
      <c r="B280" s="38" t="s">
        <v>982</v>
      </c>
      <c r="C280" s="42">
        <v>745.45</v>
      </c>
      <c r="D280" s="42">
        <v>745.45</v>
      </c>
      <c r="E280" s="42">
        <v>0</v>
      </c>
      <c r="F280" s="42">
        <v>0</v>
      </c>
      <c r="G280" s="42">
        <v>0</v>
      </c>
      <c r="H280" s="38" t="s">
        <v>1140</v>
      </c>
    </row>
    <row r="281" spans="1:8" x14ac:dyDescent="0.2">
      <c r="A281" s="40" t="s">
        <v>983</v>
      </c>
      <c r="B281" s="38" t="s">
        <v>851</v>
      </c>
      <c r="C281" s="42">
        <v>4793.25</v>
      </c>
      <c r="D281" s="42">
        <v>4793.25</v>
      </c>
      <c r="E281" s="42">
        <v>0</v>
      </c>
      <c r="F281" s="42">
        <v>0</v>
      </c>
      <c r="G281" s="42">
        <v>0</v>
      </c>
      <c r="H281" s="38" t="s">
        <v>1140</v>
      </c>
    </row>
    <row r="282" spans="1:8" x14ac:dyDescent="0.2">
      <c r="A282" s="40" t="s">
        <v>984</v>
      </c>
      <c r="B282" s="38" t="s">
        <v>985</v>
      </c>
      <c r="C282" s="42">
        <v>50</v>
      </c>
      <c r="D282" s="42">
        <v>50</v>
      </c>
      <c r="E282" s="42">
        <v>0</v>
      </c>
      <c r="F282" s="42">
        <v>0</v>
      </c>
      <c r="G282" s="42">
        <v>0</v>
      </c>
      <c r="H282" s="38" t="s">
        <v>1140</v>
      </c>
    </row>
    <row r="283" spans="1:8" x14ac:dyDescent="0.2">
      <c r="A283" s="40" t="s">
        <v>986</v>
      </c>
      <c r="B283" s="38" t="s">
        <v>987</v>
      </c>
      <c r="C283" s="42">
        <v>2714.4</v>
      </c>
      <c r="D283" s="42">
        <v>2714.4</v>
      </c>
      <c r="E283" s="42">
        <v>0</v>
      </c>
      <c r="F283" s="42">
        <v>0</v>
      </c>
      <c r="G283" s="42">
        <v>0</v>
      </c>
      <c r="H283" s="38" t="s">
        <v>1140</v>
      </c>
    </row>
    <row r="284" spans="1:8" x14ac:dyDescent="0.2">
      <c r="A284" s="40" t="s">
        <v>988</v>
      </c>
      <c r="B284" s="38" t="s">
        <v>989</v>
      </c>
      <c r="C284" s="42">
        <v>2320</v>
      </c>
      <c r="D284" s="42">
        <v>2320</v>
      </c>
      <c r="E284" s="42">
        <v>0</v>
      </c>
      <c r="F284" s="42">
        <v>0</v>
      </c>
      <c r="G284" s="42">
        <v>0</v>
      </c>
      <c r="H284" s="38" t="s">
        <v>1140</v>
      </c>
    </row>
    <row r="285" spans="1:8" x14ac:dyDescent="0.2">
      <c r="A285" s="40" t="s">
        <v>990</v>
      </c>
      <c r="B285" s="38" t="s">
        <v>991</v>
      </c>
      <c r="C285" s="42">
        <v>400</v>
      </c>
      <c r="D285" s="42">
        <v>400</v>
      </c>
      <c r="E285" s="42">
        <v>0</v>
      </c>
      <c r="F285" s="42">
        <v>0</v>
      </c>
      <c r="G285" s="42">
        <v>0</v>
      </c>
      <c r="H285" s="38" t="s">
        <v>1140</v>
      </c>
    </row>
    <row r="286" spans="1:8" x14ac:dyDescent="0.2">
      <c r="A286" s="40" t="s">
        <v>992</v>
      </c>
      <c r="B286" s="38" t="s">
        <v>993</v>
      </c>
      <c r="C286" s="42">
        <v>14790</v>
      </c>
      <c r="D286" s="42">
        <v>14790</v>
      </c>
      <c r="E286" s="42">
        <v>0</v>
      </c>
      <c r="F286" s="42">
        <v>0</v>
      </c>
      <c r="G286" s="42">
        <v>0</v>
      </c>
      <c r="H286" s="38" t="s">
        <v>1140</v>
      </c>
    </row>
    <row r="287" spans="1:8" x14ac:dyDescent="0.2">
      <c r="A287" s="40" t="s">
        <v>994</v>
      </c>
      <c r="B287" s="38" t="s">
        <v>995</v>
      </c>
      <c r="C287" s="42">
        <v>200</v>
      </c>
      <c r="D287" s="42">
        <v>200</v>
      </c>
      <c r="E287" s="42">
        <v>0</v>
      </c>
      <c r="F287" s="42">
        <v>0</v>
      </c>
      <c r="G287" s="42">
        <v>0</v>
      </c>
      <c r="H287" s="38" t="s">
        <v>1140</v>
      </c>
    </row>
    <row r="288" spans="1:8" x14ac:dyDescent="0.2">
      <c r="A288" s="40" t="s">
        <v>996</v>
      </c>
      <c r="B288" s="38" t="s">
        <v>997</v>
      </c>
      <c r="C288" s="42">
        <v>727</v>
      </c>
      <c r="D288" s="42">
        <v>727</v>
      </c>
      <c r="E288" s="42">
        <v>0</v>
      </c>
      <c r="F288" s="42">
        <v>0</v>
      </c>
      <c r="G288" s="42">
        <v>0</v>
      </c>
      <c r="H288" s="38" t="s">
        <v>1140</v>
      </c>
    </row>
    <row r="289" spans="1:8" x14ac:dyDescent="0.2">
      <c r="A289" s="40" t="s">
        <v>998</v>
      </c>
      <c r="B289" s="38" t="s">
        <v>999</v>
      </c>
      <c r="C289" s="42">
        <v>100</v>
      </c>
      <c r="D289" s="42">
        <v>100</v>
      </c>
      <c r="E289" s="42">
        <v>0</v>
      </c>
      <c r="F289" s="42">
        <v>0</v>
      </c>
      <c r="G289" s="42">
        <v>0</v>
      </c>
      <c r="H289" s="38" t="s">
        <v>1140</v>
      </c>
    </row>
    <row r="290" spans="1:8" x14ac:dyDescent="0.2">
      <c r="A290" s="40" t="s">
        <v>1000</v>
      </c>
      <c r="B290" s="38" t="s">
        <v>1001</v>
      </c>
      <c r="C290" s="42">
        <v>67419.199999999997</v>
      </c>
      <c r="D290" s="42">
        <v>67419.199999999997</v>
      </c>
      <c r="E290" s="42">
        <v>0</v>
      </c>
      <c r="F290" s="42">
        <v>0</v>
      </c>
      <c r="G290" s="42">
        <v>0</v>
      </c>
      <c r="H290" s="38" t="s">
        <v>1140</v>
      </c>
    </row>
    <row r="291" spans="1:8" x14ac:dyDescent="0.2">
      <c r="A291" s="40" t="s">
        <v>1002</v>
      </c>
      <c r="B291" s="38" t="s">
        <v>1003</v>
      </c>
      <c r="C291" s="42">
        <v>600</v>
      </c>
      <c r="D291" s="42">
        <v>600</v>
      </c>
      <c r="E291" s="42">
        <v>0</v>
      </c>
      <c r="F291" s="42">
        <v>0</v>
      </c>
      <c r="G291" s="42">
        <v>0</v>
      </c>
      <c r="H291" s="38" t="s">
        <v>1140</v>
      </c>
    </row>
    <row r="292" spans="1:8" x14ac:dyDescent="0.2">
      <c r="A292" s="40" t="s">
        <v>1004</v>
      </c>
      <c r="B292" s="38" t="s">
        <v>1005</v>
      </c>
      <c r="C292" s="42">
        <v>4251.3999999999996</v>
      </c>
      <c r="D292" s="42">
        <v>4251.3999999999996</v>
      </c>
      <c r="E292" s="42">
        <v>0</v>
      </c>
      <c r="F292" s="42">
        <v>0</v>
      </c>
      <c r="G292" s="42">
        <v>0</v>
      </c>
      <c r="H292" s="38" t="s">
        <v>1140</v>
      </c>
    </row>
    <row r="293" spans="1:8" x14ac:dyDescent="0.2">
      <c r="A293" s="40" t="s">
        <v>1006</v>
      </c>
      <c r="B293" s="38" t="s">
        <v>1007</v>
      </c>
      <c r="C293" s="42">
        <v>2784</v>
      </c>
      <c r="D293" s="42">
        <v>2784</v>
      </c>
      <c r="E293" s="42">
        <v>0</v>
      </c>
      <c r="F293" s="42">
        <v>0</v>
      </c>
      <c r="G293" s="42">
        <v>0</v>
      </c>
      <c r="H293" s="38" t="s">
        <v>1140</v>
      </c>
    </row>
    <row r="294" spans="1:8" x14ac:dyDescent="0.2">
      <c r="A294" s="40" t="s">
        <v>1008</v>
      </c>
      <c r="B294" s="38" t="s">
        <v>1009</v>
      </c>
      <c r="C294" s="42">
        <v>8274.1299999999992</v>
      </c>
      <c r="D294" s="42">
        <v>8274.1299999999992</v>
      </c>
      <c r="E294" s="42">
        <v>0</v>
      </c>
      <c r="F294" s="42">
        <v>0</v>
      </c>
      <c r="G294" s="42">
        <v>0</v>
      </c>
      <c r="H294" s="38" t="s">
        <v>1140</v>
      </c>
    </row>
    <row r="295" spans="1:8" x14ac:dyDescent="0.2">
      <c r="A295" s="40" t="s">
        <v>1010</v>
      </c>
      <c r="B295" s="38" t="s">
        <v>1011</v>
      </c>
      <c r="C295" s="42">
        <v>33825</v>
      </c>
      <c r="D295" s="42">
        <v>33825</v>
      </c>
      <c r="E295" s="42">
        <v>0</v>
      </c>
      <c r="F295" s="42">
        <v>0</v>
      </c>
      <c r="G295" s="42">
        <v>0</v>
      </c>
      <c r="H295" s="38" t="s">
        <v>1140</v>
      </c>
    </row>
    <row r="296" spans="1:8" x14ac:dyDescent="0.2">
      <c r="A296" s="40" t="s">
        <v>1012</v>
      </c>
      <c r="B296" s="38" t="s">
        <v>1013</v>
      </c>
      <c r="C296" s="42">
        <v>137605.16</v>
      </c>
      <c r="D296" s="42">
        <v>137605.16</v>
      </c>
      <c r="E296" s="42">
        <v>0</v>
      </c>
      <c r="F296" s="42">
        <v>0</v>
      </c>
      <c r="G296" s="42">
        <v>0</v>
      </c>
      <c r="H296" s="38" t="s">
        <v>1140</v>
      </c>
    </row>
    <row r="297" spans="1:8" x14ac:dyDescent="0.2">
      <c r="A297" s="40" t="s">
        <v>1014</v>
      </c>
      <c r="B297" s="38" t="s">
        <v>1015</v>
      </c>
      <c r="C297" s="42">
        <v>3569</v>
      </c>
      <c r="D297" s="42">
        <v>3569</v>
      </c>
      <c r="E297" s="42">
        <v>0</v>
      </c>
      <c r="F297" s="42">
        <v>0</v>
      </c>
      <c r="G297" s="42">
        <v>0</v>
      </c>
      <c r="H297" s="38" t="s">
        <v>1140</v>
      </c>
    </row>
    <row r="298" spans="1:8" x14ac:dyDescent="0.2">
      <c r="A298" s="40" t="s">
        <v>1016</v>
      </c>
      <c r="B298" s="38" t="s">
        <v>1017</v>
      </c>
      <c r="C298" s="42">
        <v>22</v>
      </c>
      <c r="D298" s="42">
        <v>22</v>
      </c>
      <c r="E298" s="42">
        <v>0</v>
      </c>
      <c r="F298" s="42">
        <v>0</v>
      </c>
      <c r="G298" s="42">
        <v>0</v>
      </c>
      <c r="H298" s="38" t="s">
        <v>1140</v>
      </c>
    </row>
    <row r="299" spans="1:8" x14ac:dyDescent="0.2">
      <c r="A299" s="40" t="s">
        <v>1018</v>
      </c>
      <c r="B299" s="38" t="s">
        <v>1019</v>
      </c>
      <c r="C299" s="42">
        <v>1656</v>
      </c>
      <c r="D299" s="42">
        <v>1656</v>
      </c>
      <c r="E299" s="42">
        <v>0</v>
      </c>
      <c r="F299" s="42">
        <v>0</v>
      </c>
      <c r="G299" s="42">
        <v>0</v>
      </c>
      <c r="H299" s="38" t="s">
        <v>1140</v>
      </c>
    </row>
    <row r="300" spans="1:8" x14ac:dyDescent="0.2">
      <c r="A300" s="40" t="s">
        <v>1020</v>
      </c>
      <c r="B300" s="38" t="s">
        <v>1021</v>
      </c>
      <c r="C300" s="42">
        <v>2088</v>
      </c>
      <c r="D300" s="42">
        <v>2088</v>
      </c>
      <c r="E300" s="42">
        <v>0</v>
      </c>
      <c r="F300" s="42">
        <v>0</v>
      </c>
      <c r="G300" s="42">
        <v>0</v>
      </c>
      <c r="H300" s="38" t="s">
        <v>1140</v>
      </c>
    </row>
    <row r="301" spans="1:8" x14ac:dyDescent="0.2">
      <c r="A301" s="40" t="s">
        <v>1022</v>
      </c>
      <c r="B301" s="38" t="s">
        <v>1023</v>
      </c>
      <c r="C301" s="42">
        <v>20295</v>
      </c>
      <c r="D301" s="42">
        <v>20295</v>
      </c>
      <c r="E301" s="42">
        <v>0</v>
      </c>
      <c r="F301" s="42">
        <v>0</v>
      </c>
      <c r="G301" s="42">
        <v>0</v>
      </c>
      <c r="H301" s="38" t="s">
        <v>1140</v>
      </c>
    </row>
    <row r="302" spans="1:8" x14ac:dyDescent="0.2">
      <c r="A302" s="40" t="s">
        <v>1024</v>
      </c>
      <c r="B302" s="38" t="s">
        <v>1025</v>
      </c>
      <c r="C302" s="42">
        <v>1000</v>
      </c>
      <c r="D302" s="42">
        <v>1000</v>
      </c>
      <c r="E302" s="42">
        <v>0</v>
      </c>
      <c r="F302" s="42">
        <v>0</v>
      </c>
      <c r="G302" s="42">
        <v>0</v>
      </c>
      <c r="H302" s="38" t="s">
        <v>1140</v>
      </c>
    </row>
    <row r="303" spans="1:8" x14ac:dyDescent="0.2">
      <c r="A303" s="40" t="s">
        <v>1026</v>
      </c>
      <c r="B303" s="38" t="s">
        <v>1027</v>
      </c>
      <c r="C303" s="42">
        <v>25520</v>
      </c>
      <c r="D303" s="42">
        <v>25520</v>
      </c>
      <c r="E303" s="42">
        <v>0</v>
      </c>
      <c r="F303" s="42">
        <v>0</v>
      </c>
      <c r="G303" s="42">
        <v>0</v>
      </c>
      <c r="H303" s="38" t="s">
        <v>1140</v>
      </c>
    </row>
    <row r="304" spans="1:8" x14ac:dyDescent="0.2">
      <c r="A304" s="40" t="s">
        <v>1028</v>
      </c>
      <c r="B304" s="38" t="s">
        <v>1029</v>
      </c>
      <c r="C304" s="42">
        <v>246.3</v>
      </c>
      <c r="D304" s="42">
        <v>246.3</v>
      </c>
      <c r="E304" s="42">
        <v>0</v>
      </c>
      <c r="F304" s="42">
        <v>0</v>
      </c>
      <c r="G304" s="42">
        <v>0</v>
      </c>
      <c r="H304" s="38" t="s">
        <v>1140</v>
      </c>
    </row>
    <row r="305" spans="1:8" x14ac:dyDescent="0.2">
      <c r="A305" s="40" t="s">
        <v>1030</v>
      </c>
      <c r="B305" s="38" t="s">
        <v>1031</v>
      </c>
      <c r="C305" s="42">
        <v>6</v>
      </c>
      <c r="D305" s="42">
        <v>6</v>
      </c>
      <c r="E305" s="42">
        <v>0</v>
      </c>
      <c r="F305" s="42">
        <v>0</v>
      </c>
      <c r="G305" s="42">
        <v>0</v>
      </c>
      <c r="H305" s="38" t="s">
        <v>1140</v>
      </c>
    </row>
    <row r="306" spans="1:8" x14ac:dyDescent="0.2">
      <c r="A306" s="40" t="s">
        <v>1032</v>
      </c>
      <c r="B306" s="38" t="s">
        <v>832</v>
      </c>
      <c r="C306" s="42">
        <v>12384</v>
      </c>
      <c r="D306" s="42">
        <v>12384</v>
      </c>
      <c r="E306" s="42">
        <v>0</v>
      </c>
      <c r="F306" s="42">
        <v>0</v>
      </c>
      <c r="G306" s="42">
        <v>0</v>
      </c>
      <c r="H306" s="38" t="s">
        <v>1140</v>
      </c>
    </row>
    <row r="307" spans="1:8" x14ac:dyDescent="0.2">
      <c r="A307" s="40" t="s">
        <v>1033</v>
      </c>
      <c r="B307" s="38" t="s">
        <v>1034</v>
      </c>
      <c r="C307" s="42">
        <v>14657.5</v>
      </c>
      <c r="D307" s="42">
        <v>14657.5</v>
      </c>
      <c r="E307" s="42">
        <v>0</v>
      </c>
      <c r="F307" s="42">
        <v>0</v>
      </c>
      <c r="G307" s="42">
        <v>0</v>
      </c>
      <c r="H307" s="38" t="s">
        <v>1140</v>
      </c>
    </row>
    <row r="308" spans="1:8" x14ac:dyDescent="0.2">
      <c r="A308" s="40" t="s">
        <v>1035</v>
      </c>
      <c r="B308" s="38" t="s">
        <v>1036</v>
      </c>
      <c r="C308" s="42">
        <v>14795.57</v>
      </c>
      <c r="D308" s="42">
        <v>14795.57</v>
      </c>
      <c r="E308" s="42">
        <v>0</v>
      </c>
      <c r="F308" s="42">
        <v>0</v>
      </c>
      <c r="G308" s="42">
        <v>0</v>
      </c>
      <c r="H308" s="38" t="s">
        <v>1140</v>
      </c>
    </row>
    <row r="309" spans="1:8" x14ac:dyDescent="0.2">
      <c r="A309" s="40" t="s">
        <v>1037</v>
      </c>
      <c r="B309" s="38" t="s">
        <v>1038</v>
      </c>
      <c r="C309" s="42">
        <v>60668</v>
      </c>
      <c r="D309" s="42">
        <v>60668</v>
      </c>
      <c r="E309" s="42">
        <v>0</v>
      </c>
      <c r="F309" s="42">
        <v>0</v>
      </c>
      <c r="G309" s="42">
        <v>0</v>
      </c>
      <c r="H309" s="38" t="s">
        <v>1140</v>
      </c>
    </row>
    <row r="310" spans="1:8" x14ac:dyDescent="0.2">
      <c r="A310" s="40" t="s">
        <v>1039</v>
      </c>
      <c r="B310" s="38" t="s">
        <v>1040</v>
      </c>
      <c r="C310" s="42">
        <v>6210</v>
      </c>
      <c r="D310" s="42">
        <v>6210</v>
      </c>
      <c r="E310" s="42">
        <v>0</v>
      </c>
      <c r="F310" s="42">
        <v>0</v>
      </c>
      <c r="G310" s="42">
        <v>0</v>
      </c>
      <c r="H310" s="38" t="s">
        <v>1140</v>
      </c>
    </row>
    <row r="311" spans="1:8" x14ac:dyDescent="0.2">
      <c r="A311" s="40" t="s">
        <v>1041</v>
      </c>
      <c r="B311" s="38" t="s">
        <v>1042</v>
      </c>
      <c r="C311" s="42">
        <v>1595.7</v>
      </c>
      <c r="D311" s="42">
        <v>1595.7</v>
      </c>
      <c r="E311" s="42">
        <v>0</v>
      </c>
      <c r="F311" s="42">
        <v>0</v>
      </c>
      <c r="G311" s="42">
        <v>0</v>
      </c>
      <c r="H311" s="38" t="s">
        <v>1140</v>
      </c>
    </row>
    <row r="312" spans="1:8" x14ac:dyDescent="0.2">
      <c r="A312" s="40" t="s">
        <v>1043</v>
      </c>
      <c r="B312" s="38" t="s">
        <v>1044</v>
      </c>
      <c r="C312" s="42">
        <v>20644.52</v>
      </c>
      <c r="D312" s="42">
        <v>20644.52</v>
      </c>
      <c r="E312" s="42">
        <v>0</v>
      </c>
      <c r="F312" s="42">
        <v>0</v>
      </c>
      <c r="G312" s="42">
        <v>0</v>
      </c>
      <c r="H312" s="38" t="s">
        <v>1140</v>
      </c>
    </row>
    <row r="313" spans="1:8" x14ac:dyDescent="0.2">
      <c r="A313" s="40">
        <v>2113</v>
      </c>
      <c r="B313" s="38" t="s">
        <v>167</v>
      </c>
      <c r="C313" s="153">
        <v>0</v>
      </c>
      <c r="D313" s="153">
        <v>0</v>
      </c>
      <c r="E313" s="153">
        <v>0</v>
      </c>
      <c r="F313" s="153">
        <v>0</v>
      </c>
      <c r="G313" s="153">
        <v>0</v>
      </c>
      <c r="H313" s="38" t="s">
        <v>671</v>
      </c>
    </row>
    <row r="314" spans="1:8" x14ac:dyDescent="0.2">
      <c r="A314" s="40">
        <v>2114</v>
      </c>
      <c r="B314" s="38" t="s">
        <v>168</v>
      </c>
      <c r="C314" s="153">
        <v>0</v>
      </c>
      <c r="D314" s="153">
        <v>0</v>
      </c>
      <c r="E314" s="153">
        <v>0</v>
      </c>
      <c r="F314" s="153">
        <v>0</v>
      </c>
      <c r="G314" s="153">
        <v>0</v>
      </c>
      <c r="H314" s="38" t="s">
        <v>671</v>
      </c>
    </row>
    <row r="315" spans="1:8" x14ac:dyDescent="0.2">
      <c r="A315" s="40">
        <v>2115</v>
      </c>
      <c r="B315" s="38" t="s">
        <v>169</v>
      </c>
      <c r="C315" s="153">
        <v>0</v>
      </c>
      <c r="D315" s="153">
        <v>0</v>
      </c>
      <c r="E315" s="153">
        <v>0</v>
      </c>
      <c r="F315" s="153">
        <v>0</v>
      </c>
      <c r="G315" s="153">
        <v>0</v>
      </c>
      <c r="H315" s="38" t="s">
        <v>671</v>
      </c>
    </row>
    <row r="316" spans="1:8" x14ac:dyDescent="0.2">
      <c r="A316" s="40">
        <v>2116</v>
      </c>
      <c r="B316" s="38" t="s">
        <v>170</v>
      </c>
      <c r="C316" s="153">
        <v>0</v>
      </c>
      <c r="D316" s="153">
        <v>0</v>
      </c>
      <c r="E316" s="153">
        <v>0</v>
      </c>
      <c r="F316" s="153">
        <v>0</v>
      </c>
      <c r="G316" s="153">
        <v>0</v>
      </c>
      <c r="H316" s="38" t="s">
        <v>671</v>
      </c>
    </row>
    <row r="317" spans="1:8" x14ac:dyDescent="0.2">
      <c r="A317" s="40">
        <v>2117</v>
      </c>
      <c r="B317" s="38" t="s">
        <v>171</v>
      </c>
      <c r="C317" s="153">
        <f>SUM(C318:C331)</f>
        <v>1989227.6300000001</v>
      </c>
      <c r="D317" s="153">
        <f>SUM(D318:D331)</f>
        <v>1989227.6300000001</v>
      </c>
      <c r="E317" s="153">
        <f t="shared" ref="E317:G317" si="14">SUM(E318:E331)</f>
        <v>0</v>
      </c>
      <c r="F317" s="153">
        <f t="shared" si="14"/>
        <v>0</v>
      </c>
      <c r="G317" s="153">
        <f t="shared" si="14"/>
        <v>0</v>
      </c>
      <c r="H317" s="38" t="s">
        <v>671</v>
      </c>
    </row>
    <row r="318" spans="1:8" ht="45" x14ac:dyDescent="0.2">
      <c r="A318" s="40" t="s">
        <v>1045</v>
      </c>
      <c r="B318" s="38" t="s">
        <v>1046</v>
      </c>
      <c r="C318" s="42">
        <v>49710.75</v>
      </c>
      <c r="D318" s="42">
        <v>49710.75</v>
      </c>
      <c r="E318" s="42">
        <v>0</v>
      </c>
      <c r="F318" s="42">
        <v>0</v>
      </c>
      <c r="G318" s="42">
        <v>0</v>
      </c>
      <c r="H318" s="162" t="s">
        <v>1141</v>
      </c>
    </row>
    <row r="319" spans="1:8" ht="45" x14ac:dyDescent="0.2">
      <c r="A319" s="40" t="s">
        <v>1047</v>
      </c>
      <c r="B319" s="38" t="s">
        <v>1048</v>
      </c>
      <c r="C319" s="42">
        <v>656052.04</v>
      </c>
      <c r="D319" s="42">
        <v>656052.04</v>
      </c>
      <c r="E319" s="42">
        <v>0</v>
      </c>
      <c r="F319" s="42">
        <v>0</v>
      </c>
      <c r="G319" s="42">
        <v>0</v>
      </c>
      <c r="H319" s="162" t="s">
        <v>1141</v>
      </c>
    </row>
    <row r="320" spans="1:8" ht="45" x14ac:dyDescent="0.2">
      <c r="A320" s="40" t="s">
        <v>1049</v>
      </c>
      <c r="B320" s="38" t="s">
        <v>1050</v>
      </c>
      <c r="C320" s="42">
        <v>18988.68</v>
      </c>
      <c r="D320" s="42">
        <v>18988.68</v>
      </c>
      <c r="E320" s="42">
        <v>0</v>
      </c>
      <c r="F320" s="42">
        <v>0</v>
      </c>
      <c r="G320" s="42">
        <v>0</v>
      </c>
      <c r="H320" s="162" t="s">
        <v>1141</v>
      </c>
    </row>
    <row r="321" spans="1:8" ht="45" x14ac:dyDescent="0.2">
      <c r="A321" s="40" t="s">
        <v>1051</v>
      </c>
      <c r="B321" s="38" t="s">
        <v>1052</v>
      </c>
      <c r="C321" s="42">
        <v>9373.82</v>
      </c>
      <c r="D321" s="42">
        <v>9373.82</v>
      </c>
      <c r="E321" s="42">
        <v>0</v>
      </c>
      <c r="F321" s="42">
        <v>0</v>
      </c>
      <c r="G321" s="42">
        <v>0</v>
      </c>
      <c r="H321" s="162" t="s">
        <v>1141</v>
      </c>
    </row>
    <row r="322" spans="1:8" ht="45" x14ac:dyDescent="0.2">
      <c r="A322" s="40" t="s">
        <v>1053</v>
      </c>
      <c r="B322" s="38" t="s">
        <v>1054</v>
      </c>
      <c r="C322" s="42">
        <v>6099.95</v>
      </c>
      <c r="D322" s="42">
        <v>6099.95</v>
      </c>
      <c r="E322" s="42">
        <v>0</v>
      </c>
      <c r="F322" s="42">
        <v>0</v>
      </c>
      <c r="G322" s="42">
        <v>0</v>
      </c>
      <c r="H322" s="162" t="s">
        <v>1141</v>
      </c>
    </row>
    <row r="323" spans="1:8" ht="45" x14ac:dyDescent="0.2">
      <c r="A323" s="40" t="s">
        <v>1055</v>
      </c>
      <c r="B323" s="38" t="s">
        <v>1056</v>
      </c>
      <c r="C323" s="42">
        <v>17500.61</v>
      </c>
      <c r="D323" s="42">
        <v>17500.61</v>
      </c>
      <c r="E323" s="42">
        <v>0</v>
      </c>
      <c r="F323" s="42">
        <v>0</v>
      </c>
      <c r="G323" s="42">
        <v>0</v>
      </c>
      <c r="H323" s="162" t="s">
        <v>1141</v>
      </c>
    </row>
    <row r="324" spans="1:8" ht="45" x14ac:dyDescent="0.2">
      <c r="A324" s="40" t="s">
        <v>1057</v>
      </c>
      <c r="B324" s="38" t="s">
        <v>1058</v>
      </c>
      <c r="C324" s="42">
        <v>213792</v>
      </c>
      <c r="D324" s="42">
        <v>213792</v>
      </c>
      <c r="E324" s="42">
        <v>0</v>
      </c>
      <c r="F324" s="42">
        <v>0</v>
      </c>
      <c r="G324" s="42">
        <v>0</v>
      </c>
      <c r="H324" s="162" t="s">
        <v>1141</v>
      </c>
    </row>
    <row r="325" spans="1:8" ht="45" x14ac:dyDescent="0.2">
      <c r="A325" s="40" t="s">
        <v>1059</v>
      </c>
      <c r="B325" s="38" t="s">
        <v>1060</v>
      </c>
      <c r="C325" s="42">
        <v>-142302.88</v>
      </c>
      <c r="D325" s="42">
        <v>-142302.88</v>
      </c>
      <c r="E325" s="42">
        <v>0</v>
      </c>
      <c r="F325" s="42">
        <v>0</v>
      </c>
      <c r="G325" s="42">
        <v>0</v>
      </c>
      <c r="H325" s="162" t="s">
        <v>1141</v>
      </c>
    </row>
    <row r="326" spans="1:8" ht="45" x14ac:dyDescent="0.2">
      <c r="A326" s="40" t="s">
        <v>1061</v>
      </c>
      <c r="B326" s="38" t="s">
        <v>1062</v>
      </c>
      <c r="C326" s="42">
        <v>28001.62</v>
      </c>
      <c r="D326" s="42">
        <v>28001.62</v>
      </c>
      <c r="E326" s="42">
        <v>0</v>
      </c>
      <c r="F326" s="42">
        <v>0</v>
      </c>
      <c r="G326" s="42">
        <v>0</v>
      </c>
      <c r="H326" s="162" t="s">
        <v>1141</v>
      </c>
    </row>
    <row r="327" spans="1:8" ht="45" x14ac:dyDescent="0.2">
      <c r="A327" s="40" t="s">
        <v>1063</v>
      </c>
      <c r="B327" s="38" t="s">
        <v>1064</v>
      </c>
      <c r="C327" s="42">
        <v>330838.03000000003</v>
      </c>
      <c r="D327" s="42">
        <v>330838.03000000003</v>
      </c>
      <c r="E327" s="42">
        <v>0</v>
      </c>
      <c r="F327" s="42">
        <v>0</v>
      </c>
      <c r="G327" s="42">
        <v>0</v>
      </c>
      <c r="H327" s="162" t="s">
        <v>1141</v>
      </c>
    </row>
    <row r="328" spans="1:8" ht="45" x14ac:dyDescent="0.2">
      <c r="A328" s="40" t="s">
        <v>1065</v>
      </c>
      <c r="B328" s="38" t="s">
        <v>1066</v>
      </c>
      <c r="C328" s="42">
        <v>455983.56</v>
      </c>
      <c r="D328" s="42">
        <v>455983.56</v>
      </c>
      <c r="E328" s="42">
        <v>0</v>
      </c>
      <c r="F328" s="42">
        <v>0</v>
      </c>
      <c r="G328" s="42">
        <v>0</v>
      </c>
      <c r="H328" s="162" t="s">
        <v>1141</v>
      </c>
    </row>
    <row r="329" spans="1:8" ht="45" x14ac:dyDescent="0.2">
      <c r="A329" s="40" t="s">
        <v>1067</v>
      </c>
      <c r="B329" s="38" t="s">
        <v>1068</v>
      </c>
      <c r="C329" s="42">
        <v>322354.5</v>
      </c>
      <c r="D329" s="42">
        <v>322354.5</v>
      </c>
      <c r="E329" s="42">
        <v>0</v>
      </c>
      <c r="F329" s="42">
        <v>0</v>
      </c>
      <c r="G329" s="42">
        <v>0</v>
      </c>
      <c r="H329" s="162" t="s">
        <v>1141</v>
      </c>
    </row>
    <row r="330" spans="1:8" ht="45" x14ac:dyDescent="0.2">
      <c r="A330" s="40" t="s">
        <v>1069</v>
      </c>
      <c r="B330" s="38" t="s">
        <v>1070</v>
      </c>
      <c r="C330" s="42">
        <v>10038.209999999999</v>
      </c>
      <c r="D330" s="42">
        <v>10038.209999999999</v>
      </c>
      <c r="E330" s="42">
        <v>0</v>
      </c>
      <c r="F330" s="42">
        <v>0</v>
      </c>
      <c r="G330" s="42">
        <v>0</v>
      </c>
      <c r="H330" s="162" t="s">
        <v>1141</v>
      </c>
    </row>
    <row r="331" spans="1:8" ht="45" x14ac:dyDescent="0.2">
      <c r="A331" s="40" t="s">
        <v>1071</v>
      </c>
      <c r="B331" s="38" t="s">
        <v>1072</v>
      </c>
      <c r="C331" s="42">
        <v>12796.74</v>
      </c>
      <c r="D331" s="42">
        <v>12796.74</v>
      </c>
      <c r="E331" s="42">
        <v>0</v>
      </c>
      <c r="F331" s="42">
        <v>0</v>
      </c>
      <c r="G331" s="42">
        <v>0</v>
      </c>
      <c r="H331" s="162" t="s">
        <v>1141</v>
      </c>
    </row>
    <row r="332" spans="1:8" x14ac:dyDescent="0.2">
      <c r="A332" s="40">
        <v>2118</v>
      </c>
      <c r="B332" s="38" t="s">
        <v>172</v>
      </c>
      <c r="C332" s="153">
        <v>0</v>
      </c>
      <c r="D332" s="153">
        <v>0</v>
      </c>
      <c r="E332" s="153">
        <v>0</v>
      </c>
      <c r="F332" s="153">
        <v>0</v>
      </c>
      <c r="G332" s="153">
        <v>0</v>
      </c>
      <c r="H332" s="38" t="s">
        <v>671</v>
      </c>
    </row>
    <row r="333" spans="1:8" x14ac:dyDescent="0.2">
      <c r="A333" s="40">
        <v>2119</v>
      </c>
      <c r="B333" s="38" t="s">
        <v>173</v>
      </c>
      <c r="C333" s="153">
        <f>SUM(C334:C370)</f>
        <v>1072019.03</v>
      </c>
      <c r="D333" s="153">
        <f>SUM(D334:D370)</f>
        <v>1072019.03</v>
      </c>
      <c r="E333" s="153">
        <f t="shared" ref="E333:G333" si="15">SUM(E334:E370)</f>
        <v>0</v>
      </c>
      <c r="F333" s="153">
        <f t="shared" si="15"/>
        <v>0</v>
      </c>
      <c r="G333" s="153">
        <f t="shared" si="15"/>
        <v>0</v>
      </c>
      <c r="H333" s="38" t="s">
        <v>671</v>
      </c>
    </row>
    <row r="334" spans="1:8" x14ac:dyDescent="0.2">
      <c r="A334" s="40" t="s">
        <v>1073</v>
      </c>
      <c r="B334" s="38" t="s">
        <v>1074</v>
      </c>
      <c r="C334" s="42">
        <v>32282.94</v>
      </c>
      <c r="D334" s="42">
        <v>32282.94</v>
      </c>
      <c r="E334" s="42">
        <v>0</v>
      </c>
      <c r="F334" s="42">
        <v>0</v>
      </c>
      <c r="G334" s="42">
        <v>0</v>
      </c>
      <c r="H334" s="38" t="s">
        <v>1140</v>
      </c>
    </row>
    <row r="335" spans="1:8" x14ac:dyDescent="0.2">
      <c r="A335" s="40" t="s">
        <v>1075</v>
      </c>
      <c r="B335" s="38" t="s">
        <v>1076</v>
      </c>
      <c r="C335" s="42">
        <v>211.35</v>
      </c>
      <c r="D335" s="42">
        <v>211.35</v>
      </c>
      <c r="E335" s="42">
        <v>0</v>
      </c>
      <c r="F335" s="42">
        <v>0</v>
      </c>
      <c r="G335" s="42">
        <v>0</v>
      </c>
      <c r="H335" s="38" t="s">
        <v>1140</v>
      </c>
    </row>
    <row r="336" spans="1:8" x14ac:dyDescent="0.2">
      <c r="A336" s="40" t="s">
        <v>1077</v>
      </c>
      <c r="B336" s="38" t="s">
        <v>1078</v>
      </c>
      <c r="C336" s="42">
        <v>60442.2</v>
      </c>
      <c r="D336" s="42">
        <v>60442.2</v>
      </c>
      <c r="E336" s="42">
        <v>0</v>
      </c>
      <c r="F336" s="42">
        <v>0</v>
      </c>
      <c r="G336" s="42">
        <v>0</v>
      </c>
      <c r="H336" s="38" t="s">
        <v>1140</v>
      </c>
    </row>
    <row r="337" spans="1:8" x14ac:dyDescent="0.2">
      <c r="A337" s="40" t="s">
        <v>1079</v>
      </c>
      <c r="B337" s="38" t="s">
        <v>1080</v>
      </c>
      <c r="C337" s="42">
        <v>1058.27</v>
      </c>
      <c r="D337" s="42">
        <v>1058.27</v>
      </c>
      <c r="E337" s="42">
        <v>0</v>
      </c>
      <c r="F337" s="42">
        <v>0</v>
      </c>
      <c r="G337" s="42">
        <v>0</v>
      </c>
      <c r="H337" s="38" t="s">
        <v>1140</v>
      </c>
    </row>
    <row r="338" spans="1:8" x14ac:dyDescent="0.2">
      <c r="A338" s="40" t="s">
        <v>1081</v>
      </c>
      <c r="B338" s="38" t="s">
        <v>1082</v>
      </c>
      <c r="C338" s="42">
        <v>6.26</v>
      </c>
      <c r="D338" s="42">
        <v>6.26</v>
      </c>
      <c r="E338" s="42">
        <v>0</v>
      </c>
      <c r="F338" s="42">
        <v>0</v>
      </c>
      <c r="G338" s="42">
        <v>0</v>
      </c>
      <c r="H338" s="38" t="s">
        <v>1140</v>
      </c>
    </row>
    <row r="339" spans="1:8" x14ac:dyDescent="0.2">
      <c r="A339" s="40" t="s">
        <v>1083</v>
      </c>
      <c r="B339" s="38" t="s">
        <v>1084</v>
      </c>
      <c r="C339" s="42">
        <v>4500</v>
      </c>
      <c r="D339" s="42">
        <v>4500</v>
      </c>
      <c r="E339" s="42">
        <v>0</v>
      </c>
      <c r="F339" s="42">
        <v>0</v>
      </c>
      <c r="G339" s="42">
        <v>0</v>
      </c>
      <c r="H339" s="38" t="s">
        <v>1140</v>
      </c>
    </row>
    <row r="340" spans="1:8" x14ac:dyDescent="0.2">
      <c r="A340" s="40" t="s">
        <v>1085</v>
      </c>
      <c r="B340" s="38" t="s">
        <v>1086</v>
      </c>
      <c r="C340" s="42">
        <v>257987.14</v>
      </c>
      <c r="D340" s="42">
        <v>257987.14</v>
      </c>
      <c r="E340" s="42">
        <v>0</v>
      </c>
      <c r="F340" s="42">
        <v>0</v>
      </c>
      <c r="G340" s="42">
        <v>0</v>
      </c>
      <c r="H340" s="38" t="s">
        <v>1140</v>
      </c>
    </row>
    <row r="341" spans="1:8" x14ac:dyDescent="0.2">
      <c r="A341" s="40" t="s">
        <v>1087</v>
      </c>
      <c r="B341" s="38" t="s">
        <v>1088</v>
      </c>
      <c r="C341" s="42">
        <v>600</v>
      </c>
      <c r="D341" s="42">
        <v>600</v>
      </c>
      <c r="E341" s="42">
        <v>0</v>
      </c>
      <c r="F341" s="42">
        <v>0</v>
      </c>
      <c r="G341" s="42">
        <v>0</v>
      </c>
      <c r="H341" s="38" t="s">
        <v>1140</v>
      </c>
    </row>
    <row r="342" spans="1:8" x14ac:dyDescent="0.2">
      <c r="A342" s="40" t="s">
        <v>1089</v>
      </c>
      <c r="B342" s="38" t="s">
        <v>681</v>
      </c>
      <c r="C342" s="42">
        <v>1644.2</v>
      </c>
      <c r="D342" s="42">
        <v>1644.2</v>
      </c>
      <c r="E342" s="42">
        <v>0</v>
      </c>
      <c r="F342" s="42">
        <v>0</v>
      </c>
      <c r="G342" s="42">
        <v>0</v>
      </c>
      <c r="H342" s="38" t="s">
        <v>1140</v>
      </c>
    </row>
    <row r="343" spans="1:8" x14ac:dyDescent="0.2">
      <c r="A343" s="40" t="s">
        <v>1090</v>
      </c>
      <c r="B343" s="38" t="s">
        <v>1091</v>
      </c>
      <c r="C343" s="42">
        <v>326.39</v>
      </c>
      <c r="D343" s="42">
        <v>326.39</v>
      </c>
      <c r="E343" s="42">
        <v>0</v>
      </c>
      <c r="F343" s="42">
        <v>0</v>
      </c>
      <c r="G343" s="42">
        <v>0</v>
      </c>
      <c r="H343" s="38" t="s">
        <v>1140</v>
      </c>
    </row>
    <row r="344" spans="1:8" x14ac:dyDescent="0.2">
      <c r="A344" s="40" t="s">
        <v>1092</v>
      </c>
      <c r="B344" s="38" t="s">
        <v>757</v>
      </c>
      <c r="C344" s="42">
        <v>132.26</v>
      </c>
      <c r="D344" s="42">
        <v>132.26</v>
      </c>
      <c r="E344" s="42">
        <v>0</v>
      </c>
      <c r="F344" s="42">
        <v>0</v>
      </c>
      <c r="G344" s="42">
        <v>0</v>
      </c>
      <c r="H344" s="38" t="s">
        <v>1140</v>
      </c>
    </row>
    <row r="345" spans="1:8" x14ac:dyDescent="0.2">
      <c r="A345" s="40" t="s">
        <v>1093</v>
      </c>
      <c r="B345" s="38" t="s">
        <v>1094</v>
      </c>
      <c r="C345" s="42">
        <v>2341.0300000000002</v>
      </c>
      <c r="D345" s="42">
        <v>2341.0300000000002</v>
      </c>
      <c r="E345" s="42">
        <v>0</v>
      </c>
      <c r="F345" s="42">
        <v>0</v>
      </c>
      <c r="G345" s="42">
        <v>0</v>
      </c>
      <c r="H345" s="38" t="s">
        <v>1140</v>
      </c>
    </row>
    <row r="346" spans="1:8" x14ac:dyDescent="0.2">
      <c r="A346" s="40" t="s">
        <v>1095</v>
      </c>
      <c r="B346" s="38" t="s">
        <v>1096</v>
      </c>
      <c r="C346" s="42">
        <v>780.44</v>
      </c>
      <c r="D346" s="42">
        <v>780.44</v>
      </c>
      <c r="E346" s="42">
        <v>0</v>
      </c>
      <c r="F346" s="42">
        <v>0</v>
      </c>
      <c r="G346" s="42">
        <v>0</v>
      </c>
      <c r="H346" s="38" t="s">
        <v>1140</v>
      </c>
    </row>
    <row r="347" spans="1:8" x14ac:dyDescent="0.2">
      <c r="A347" s="40" t="s">
        <v>1097</v>
      </c>
      <c r="B347" s="38" t="s">
        <v>695</v>
      </c>
      <c r="C347" s="42">
        <v>1857.31</v>
      </c>
      <c r="D347" s="42">
        <v>1857.31</v>
      </c>
      <c r="E347" s="42">
        <v>0</v>
      </c>
      <c r="F347" s="42">
        <v>0</v>
      </c>
      <c r="G347" s="42">
        <v>0</v>
      </c>
      <c r="H347" s="38" t="s">
        <v>1140</v>
      </c>
    </row>
    <row r="348" spans="1:8" x14ac:dyDescent="0.2">
      <c r="A348" s="40" t="s">
        <v>1098</v>
      </c>
      <c r="B348" s="38" t="s">
        <v>771</v>
      </c>
      <c r="C348" s="42">
        <v>199.77</v>
      </c>
      <c r="D348" s="42">
        <v>199.77</v>
      </c>
      <c r="E348" s="42">
        <v>0</v>
      </c>
      <c r="F348" s="42">
        <v>0</v>
      </c>
      <c r="G348" s="42">
        <v>0</v>
      </c>
      <c r="H348" s="38" t="s">
        <v>1140</v>
      </c>
    </row>
    <row r="349" spans="1:8" x14ac:dyDescent="0.2">
      <c r="A349" s="40" t="s">
        <v>1099</v>
      </c>
      <c r="B349" s="38" t="s">
        <v>689</v>
      </c>
      <c r="C349" s="42">
        <v>299.76</v>
      </c>
      <c r="D349" s="42">
        <v>299.76</v>
      </c>
      <c r="E349" s="42">
        <v>0</v>
      </c>
      <c r="F349" s="42">
        <v>0</v>
      </c>
      <c r="G349" s="42">
        <v>0</v>
      </c>
      <c r="H349" s="38" t="s">
        <v>1140</v>
      </c>
    </row>
    <row r="350" spans="1:8" x14ac:dyDescent="0.2">
      <c r="A350" s="40" t="s">
        <v>1100</v>
      </c>
      <c r="B350" s="38" t="s">
        <v>1101</v>
      </c>
      <c r="C350" s="42">
        <v>1000</v>
      </c>
      <c r="D350" s="42">
        <v>1000</v>
      </c>
      <c r="E350" s="42">
        <v>0</v>
      </c>
      <c r="F350" s="42">
        <v>0</v>
      </c>
      <c r="G350" s="42">
        <v>0</v>
      </c>
      <c r="H350" s="38" t="s">
        <v>1140</v>
      </c>
    </row>
    <row r="351" spans="1:8" x14ac:dyDescent="0.2">
      <c r="A351" s="40" t="s">
        <v>1102</v>
      </c>
      <c r="B351" s="38" t="s">
        <v>1103</v>
      </c>
      <c r="C351" s="42">
        <v>50</v>
      </c>
      <c r="D351" s="42">
        <v>50</v>
      </c>
      <c r="E351" s="42">
        <v>0</v>
      </c>
      <c r="F351" s="42">
        <v>0</v>
      </c>
      <c r="G351" s="42">
        <v>0</v>
      </c>
      <c r="H351" s="38" t="s">
        <v>1140</v>
      </c>
    </row>
    <row r="352" spans="1:8" x14ac:dyDescent="0.2">
      <c r="A352" s="40" t="s">
        <v>1104</v>
      </c>
      <c r="B352" s="38" t="s">
        <v>1105</v>
      </c>
      <c r="C352" s="42">
        <v>923.1</v>
      </c>
      <c r="D352" s="42">
        <v>923.1</v>
      </c>
      <c r="E352" s="42">
        <v>0</v>
      </c>
      <c r="F352" s="42">
        <v>0</v>
      </c>
      <c r="G352" s="42">
        <v>0</v>
      </c>
      <c r="H352" s="38" t="s">
        <v>1140</v>
      </c>
    </row>
    <row r="353" spans="1:8" x14ac:dyDescent="0.2">
      <c r="A353" s="40" t="s">
        <v>1106</v>
      </c>
      <c r="B353" s="38" t="s">
        <v>1107</v>
      </c>
      <c r="C353" s="42">
        <v>923.1</v>
      </c>
      <c r="D353" s="42">
        <v>923.1</v>
      </c>
      <c r="E353" s="42">
        <v>0</v>
      </c>
      <c r="F353" s="42">
        <v>0</v>
      </c>
      <c r="G353" s="42">
        <v>0</v>
      </c>
      <c r="H353" s="38" t="s">
        <v>1140</v>
      </c>
    </row>
    <row r="354" spans="1:8" x14ac:dyDescent="0.2">
      <c r="A354" s="40" t="s">
        <v>1108</v>
      </c>
      <c r="B354" s="38" t="s">
        <v>1109</v>
      </c>
      <c r="C354" s="42">
        <v>2000</v>
      </c>
      <c r="D354" s="42">
        <v>2000</v>
      </c>
      <c r="E354" s="42">
        <v>0</v>
      </c>
      <c r="F354" s="42">
        <v>0</v>
      </c>
      <c r="G354" s="42">
        <v>0</v>
      </c>
      <c r="H354" s="38" t="s">
        <v>1140</v>
      </c>
    </row>
    <row r="355" spans="1:8" x14ac:dyDescent="0.2">
      <c r="A355" s="40" t="s">
        <v>1110</v>
      </c>
      <c r="B355" s="38" t="s">
        <v>1111</v>
      </c>
      <c r="C355" s="42">
        <v>200</v>
      </c>
      <c r="D355" s="42">
        <v>200</v>
      </c>
      <c r="E355" s="42">
        <v>0</v>
      </c>
      <c r="F355" s="42">
        <v>0</v>
      </c>
      <c r="G355" s="42">
        <v>0</v>
      </c>
      <c r="H355" s="38" t="s">
        <v>1140</v>
      </c>
    </row>
    <row r="356" spans="1:8" x14ac:dyDescent="0.2">
      <c r="A356" s="40" t="s">
        <v>1112</v>
      </c>
      <c r="B356" s="38" t="s">
        <v>741</v>
      </c>
      <c r="C356" s="42">
        <v>871.29</v>
      </c>
      <c r="D356" s="42">
        <v>871.29</v>
      </c>
      <c r="E356" s="42">
        <v>0</v>
      </c>
      <c r="F356" s="42">
        <v>0</v>
      </c>
      <c r="G356" s="42">
        <v>0</v>
      </c>
      <c r="H356" s="38" t="s">
        <v>1140</v>
      </c>
    </row>
    <row r="357" spans="1:8" x14ac:dyDescent="0.2">
      <c r="A357" s="40" t="s">
        <v>1113</v>
      </c>
      <c r="B357" s="38" t="s">
        <v>1114</v>
      </c>
      <c r="C357" s="42">
        <v>4463.46</v>
      </c>
      <c r="D357" s="42">
        <v>4463.46</v>
      </c>
      <c r="E357" s="42">
        <v>0</v>
      </c>
      <c r="F357" s="42">
        <v>0</v>
      </c>
      <c r="G357" s="42">
        <v>0</v>
      </c>
      <c r="H357" s="38" t="s">
        <v>1140</v>
      </c>
    </row>
    <row r="358" spans="1:8" x14ac:dyDescent="0.2">
      <c r="A358" s="40" t="s">
        <v>1115</v>
      </c>
      <c r="B358" s="38" t="s">
        <v>1116</v>
      </c>
      <c r="C358" s="42">
        <v>1421.24</v>
      </c>
      <c r="D358" s="42">
        <v>1421.24</v>
      </c>
      <c r="E358" s="42">
        <v>0</v>
      </c>
      <c r="F358" s="42">
        <v>0</v>
      </c>
      <c r="G358" s="42">
        <v>0</v>
      </c>
      <c r="H358" s="38" t="s">
        <v>1140</v>
      </c>
    </row>
    <row r="359" spans="1:8" x14ac:dyDescent="0.2">
      <c r="A359" s="40" t="s">
        <v>1117</v>
      </c>
      <c r="B359" s="38" t="s">
        <v>1118</v>
      </c>
      <c r="C359" s="42">
        <v>421.8</v>
      </c>
      <c r="D359" s="42">
        <v>421.8</v>
      </c>
      <c r="E359" s="42">
        <v>0</v>
      </c>
      <c r="F359" s="42">
        <v>0</v>
      </c>
      <c r="G359" s="42">
        <v>0</v>
      </c>
      <c r="H359" s="38" t="s">
        <v>1140</v>
      </c>
    </row>
    <row r="360" spans="1:8" x14ac:dyDescent="0.2">
      <c r="A360" s="40" t="s">
        <v>1119</v>
      </c>
      <c r="B360" s="38" t="s">
        <v>1120</v>
      </c>
      <c r="C360" s="42">
        <v>2320.8000000000002</v>
      </c>
      <c r="D360" s="42">
        <v>2320.8000000000002</v>
      </c>
      <c r="E360" s="42">
        <v>0</v>
      </c>
      <c r="F360" s="42">
        <v>0</v>
      </c>
      <c r="G360" s="42">
        <v>0</v>
      </c>
      <c r="H360" s="38" t="s">
        <v>1140</v>
      </c>
    </row>
    <row r="361" spans="1:8" x14ac:dyDescent="0.2">
      <c r="A361" s="40" t="s">
        <v>1121</v>
      </c>
      <c r="B361" s="38" t="s">
        <v>719</v>
      </c>
      <c r="C361" s="42">
        <v>2000</v>
      </c>
      <c r="D361" s="42">
        <v>2000</v>
      </c>
      <c r="E361" s="42">
        <v>0</v>
      </c>
      <c r="F361" s="42">
        <v>0</v>
      </c>
      <c r="G361" s="42">
        <v>0</v>
      </c>
      <c r="H361" s="38" t="s">
        <v>1140</v>
      </c>
    </row>
    <row r="362" spans="1:8" x14ac:dyDescent="0.2">
      <c r="A362" s="40" t="s">
        <v>1122</v>
      </c>
      <c r="B362" s="38" t="s">
        <v>1123</v>
      </c>
      <c r="C362" s="42">
        <v>74.7</v>
      </c>
      <c r="D362" s="42">
        <v>74.7</v>
      </c>
      <c r="E362" s="42">
        <v>0</v>
      </c>
      <c r="F362" s="42">
        <v>0</v>
      </c>
      <c r="G362" s="42">
        <v>0</v>
      </c>
      <c r="H362" s="38" t="s">
        <v>1140</v>
      </c>
    </row>
    <row r="363" spans="1:8" x14ac:dyDescent="0.2">
      <c r="A363" s="40" t="s">
        <v>1124</v>
      </c>
      <c r="B363" s="38" t="s">
        <v>1125</v>
      </c>
      <c r="C363" s="42">
        <v>5200</v>
      </c>
      <c r="D363" s="42">
        <v>5200</v>
      </c>
      <c r="E363" s="42">
        <v>0</v>
      </c>
      <c r="F363" s="42">
        <v>0</v>
      </c>
      <c r="G363" s="42">
        <v>0</v>
      </c>
      <c r="H363" s="38" t="s">
        <v>1140</v>
      </c>
    </row>
    <row r="364" spans="1:8" x14ac:dyDescent="0.2">
      <c r="A364" s="40" t="s">
        <v>1126</v>
      </c>
      <c r="B364" s="38" t="s">
        <v>1127</v>
      </c>
      <c r="C364" s="42">
        <v>3000</v>
      </c>
      <c r="D364" s="42">
        <v>3000</v>
      </c>
      <c r="E364" s="42">
        <v>0</v>
      </c>
      <c r="F364" s="42">
        <v>0</v>
      </c>
      <c r="G364" s="42">
        <v>0</v>
      </c>
      <c r="H364" s="38" t="s">
        <v>1140</v>
      </c>
    </row>
    <row r="365" spans="1:8" ht="33.75" x14ac:dyDescent="0.2">
      <c r="A365" s="40" t="s">
        <v>1128</v>
      </c>
      <c r="B365" s="38" t="s">
        <v>1129</v>
      </c>
      <c r="C365" s="42">
        <v>50751.1</v>
      </c>
      <c r="D365" s="42">
        <v>50751.1</v>
      </c>
      <c r="E365" s="42">
        <v>0</v>
      </c>
      <c r="F365" s="42">
        <v>0</v>
      </c>
      <c r="G365" s="42">
        <v>0</v>
      </c>
      <c r="H365" s="162" t="s">
        <v>1142</v>
      </c>
    </row>
    <row r="366" spans="1:8" ht="33.75" x14ac:dyDescent="0.2">
      <c r="A366" s="40" t="s">
        <v>1130</v>
      </c>
      <c r="B366" s="38" t="s">
        <v>1131</v>
      </c>
      <c r="C366" s="42">
        <v>2173.41</v>
      </c>
      <c r="D366" s="42">
        <v>2173.41</v>
      </c>
      <c r="E366" s="42">
        <v>0</v>
      </c>
      <c r="F366" s="42">
        <v>0</v>
      </c>
      <c r="G366" s="42">
        <v>0</v>
      </c>
      <c r="H366" s="162" t="s">
        <v>1142</v>
      </c>
    </row>
    <row r="367" spans="1:8" ht="33.75" x14ac:dyDescent="0.2">
      <c r="A367" s="40" t="s">
        <v>1132</v>
      </c>
      <c r="B367" s="38" t="s">
        <v>1133</v>
      </c>
      <c r="C367" s="42">
        <v>10009.85</v>
      </c>
      <c r="D367" s="42">
        <v>10009.85</v>
      </c>
      <c r="E367" s="42">
        <v>0</v>
      </c>
      <c r="F367" s="42">
        <v>0</v>
      </c>
      <c r="G367" s="42">
        <v>0</v>
      </c>
      <c r="H367" s="162" t="s">
        <v>1142</v>
      </c>
    </row>
    <row r="368" spans="1:8" x14ac:dyDescent="0.2">
      <c r="A368" s="40" t="s">
        <v>1134</v>
      </c>
      <c r="B368" s="38" t="s">
        <v>1135</v>
      </c>
      <c r="C368" s="42">
        <v>217536.8</v>
      </c>
      <c r="D368" s="42">
        <v>217536.8</v>
      </c>
      <c r="E368" s="42">
        <v>0</v>
      </c>
      <c r="F368" s="42">
        <v>0</v>
      </c>
      <c r="G368" s="42">
        <v>0</v>
      </c>
      <c r="H368" s="38" t="s">
        <v>1140</v>
      </c>
    </row>
    <row r="369" spans="1:8" x14ac:dyDescent="0.2">
      <c r="A369" s="40" t="s">
        <v>1136</v>
      </c>
      <c r="B369" s="38" t="s">
        <v>1137</v>
      </c>
      <c r="C369" s="42">
        <v>812.81</v>
      </c>
      <c r="D369" s="42">
        <v>812.81</v>
      </c>
      <c r="E369" s="42">
        <v>0</v>
      </c>
      <c r="F369" s="42">
        <v>0</v>
      </c>
      <c r="G369" s="42">
        <v>0</v>
      </c>
      <c r="H369" s="38" t="s">
        <v>1140</v>
      </c>
    </row>
    <row r="370" spans="1:8" ht="45" x14ac:dyDescent="0.2">
      <c r="A370" s="40" t="s">
        <v>1138</v>
      </c>
      <c r="B370" s="38" t="s">
        <v>1139</v>
      </c>
      <c r="C370" s="42">
        <v>401196.25</v>
      </c>
      <c r="D370" s="42">
        <v>401196.25</v>
      </c>
      <c r="E370" s="42">
        <v>0</v>
      </c>
      <c r="F370" s="42">
        <v>0</v>
      </c>
      <c r="G370" s="42">
        <v>0</v>
      </c>
      <c r="H370" s="162" t="s">
        <v>1143</v>
      </c>
    </row>
    <row r="371" spans="1:8" x14ac:dyDescent="0.2">
      <c r="A371" s="40">
        <v>2120</v>
      </c>
      <c r="B371" s="38" t="s">
        <v>174</v>
      </c>
      <c r="C371" s="153">
        <v>0</v>
      </c>
      <c r="D371" s="153">
        <v>0</v>
      </c>
      <c r="E371" s="153">
        <v>0</v>
      </c>
      <c r="F371" s="153">
        <v>0</v>
      </c>
      <c r="G371" s="153">
        <v>0</v>
      </c>
      <c r="H371" s="38" t="s">
        <v>671</v>
      </c>
    </row>
    <row r="372" spans="1:8" x14ac:dyDescent="0.2">
      <c r="A372" s="40">
        <v>2121</v>
      </c>
      <c r="B372" s="38" t="s">
        <v>175</v>
      </c>
      <c r="C372" s="153">
        <v>0</v>
      </c>
      <c r="D372" s="153">
        <v>0</v>
      </c>
      <c r="E372" s="153">
        <v>0</v>
      </c>
      <c r="F372" s="153">
        <v>0</v>
      </c>
      <c r="G372" s="153">
        <v>0</v>
      </c>
      <c r="H372" s="38" t="s">
        <v>671</v>
      </c>
    </row>
    <row r="373" spans="1:8" x14ac:dyDescent="0.2">
      <c r="A373" s="40">
        <v>2122</v>
      </c>
      <c r="B373" s="38" t="s">
        <v>176</v>
      </c>
      <c r="C373" s="153">
        <v>0</v>
      </c>
      <c r="D373" s="153">
        <v>0</v>
      </c>
      <c r="E373" s="153">
        <v>0</v>
      </c>
      <c r="F373" s="153">
        <v>0</v>
      </c>
      <c r="G373" s="153">
        <v>0</v>
      </c>
      <c r="H373" s="38" t="s">
        <v>671</v>
      </c>
    </row>
    <row r="374" spans="1:8" x14ac:dyDescent="0.2">
      <c r="A374" s="40">
        <v>2129</v>
      </c>
      <c r="B374" s="38" t="s">
        <v>177</v>
      </c>
      <c r="C374" s="153">
        <v>0</v>
      </c>
      <c r="D374" s="153">
        <v>0</v>
      </c>
      <c r="E374" s="153">
        <v>0</v>
      </c>
      <c r="F374" s="153">
        <v>0</v>
      </c>
      <c r="G374" s="153">
        <v>0</v>
      </c>
      <c r="H374" s="38" t="s">
        <v>671</v>
      </c>
    </row>
    <row r="376" spans="1:8" x14ac:dyDescent="0.2">
      <c r="A376" s="37" t="s">
        <v>178</v>
      </c>
      <c r="B376" s="37"/>
      <c r="C376" s="37"/>
      <c r="D376" s="37"/>
      <c r="E376" s="37"/>
      <c r="F376" s="37"/>
      <c r="G376" s="37"/>
      <c r="H376" s="37"/>
    </row>
    <row r="377" spans="1:8" x14ac:dyDescent="0.2">
      <c r="A377" s="39" t="s">
        <v>67</v>
      </c>
      <c r="B377" s="39" t="s">
        <v>68</v>
      </c>
      <c r="C377" s="39" t="s">
        <v>69</v>
      </c>
      <c r="D377" s="39" t="s">
        <v>179</v>
      </c>
      <c r="E377" s="39" t="s">
        <v>84</v>
      </c>
      <c r="F377" s="39"/>
      <c r="G377" s="39"/>
      <c r="H377" s="39"/>
    </row>
    <row r="378" spans="1:8" x14ac:dyDescent="0.2">
      <c r="A378" s="40">
        <v>2160</v>
      </c>
      <c r="B378" s="38" t="s">
        <v>180</v>
      </c>
      <c r="C378" s="42">
        <v>0</v>
      </c>
    </row>
    <row r="379" spans="1:8" x14ac:dyDescent="0.2">
      <c r="A379" s="40">
        <v>2161</v>
      </c>
      <c r="B379" s="38" t="s">
        <v>181</v>
      </c>
      <c r="C379" s="42">
        <v>0</v>
      </c>
    </row>
    <row r="380" spans="1:8" x14ac:dyDescent="0.2">
      <c r="A380" s="40">
        <v>2162</v>
      </c>
      <c r="B380" s="38" t="s">
        <v>182</v>
      </c>
      <c r="C380" s="42">
        <v>0</v>
      </c>
    </row>
    <row r="381" spans="1:8" x14ac:dyDescent="0.2">
      <c r="A381" s="40">
        <v>2163</v>
      </c>
      <c r="B381" s="38" t="s">
        <v>183</v>
      </c>
      <c r="C381" s="42">
        <v>0</v>
      </c>
    </row>
    <row r="382" spans="1:8" x14ac:dyDescent="0.2">
      <c r="A382" s="40">
        <v>2164</v>
      </c>
      <c r="B382" s="38" t="s">
        <v>184</v>
      </c>
      <c r="C382" s="42">
        <v>0</v>
      </c>
    </row>
    <row r="383" spans="1:8" x14ac:dyDescent="0.2">
      <c r="A383" s="40">
        <v>2165</v>
      </c>
      <c r="B383" s="38" t="s">
        <v>185</v>
      </c>
      <c r="C383" s="42">
        <v>0</v>
      </c>
    </row>
    <row r="384" spans="1:8" x14ac:dyDescent="0.2">
      <c r="A384" s="40">
        <v>2166</v>
      </c>
      <c r="B384" s="38" t="s">
        <v>186</v>
      </c>
      <c r="C384" s="42">
        <v>0</v>
      </c>
    </row>
    <row r="385" spans="1:8" x14ac:dyDescent="0.2">
      <c r="A385" s="40">
        <v>2250</v>
      </c>
      <c r="B385" s="38" t="s">
        <v>187</v>
      </c>
      <c r="C385" s="42">
        <v>0</v>
      </c>
    </row>
    <row r="386" spans="1:8" x14ac:dyDescent="0.2">
      <c r="A386" s="40">
        <v>2251</v>
      </c>
      <c r="B386" s="38" t="s">
        <v>188</v>
      </c>
      <c r="C386" s="42">
        <v>0</v>
      </c>
    </row>
    <row r="387" spans="1:8" x14ac:dyDescent="0.2">
      <c r="A387" s="40">
        <v>2252</v>
      </c>
      <c r="B387" s="38" t="s">
        <v>189</v>
      </c>
      <c r="C387" s="42">
        <v>0</v>
      </c>
    </row>
    <row r="388" spans="1:8" x14ac:dyDescent="0.2">
      <c r="A388" s="40">
        <v>2253</v>
      </c>
      <c r="B388" s="38" t="s">
        <v>190</v>
      </c>
      <c r="C388" s="42">
        <v>0</v>
      </c>
    </row>
    <row r="389" spans="1:8" x14ac:dyDescent="0.2">
      <c r="A389" s="40">
        <v>2254</v>
      </c>
      <c r="B389" s="38" t="s">
        <v>191</v>
      </c>
      <c r="C389" s="42">
        <v>0</v>
      </c>
    </row>
    <row r="390" spans="1:8" x14ac:dyDescent="0.2">
      <c r="A390" s="40">
        <v>2255</v>
      </c>
      <c r="B390" s="38" t="s">
        <v>192</v>
      </c>
      <c r="C390" s="42">
        <v>0</v>
      </c>
    </row>
    <row r="391" spans="1:8" x14ac:dyDescent="0.2">
      <c r="A391" s="40">
        <v>2256</v>
      </c>
      <c r="B391" s="38" t="s">
        <v>193</v>
      </c>
      <c r="C391" s="42">
        <v>0</v>
      </c>
    </row>
    <row r="393" spans="1:8" x14ac:dyDescent="0.2">
      <c r="A393" s="37" t="s">
        <v>194</v>
      </c>
      <c r="B393" s="37"/>
      <c r="C393" s="37"/>
      <c r="D393" s="37"/>
      <c r="E393" s="37"/>
      <c r="F393" s="37"/>
      <c r="G393" s="37"/>
      <c r="H393" s="37"/>
    </row>
    <row r="394" spans="1:8" x14ac:dyDescent="0.2">
      <c r="A394" s="41" t="s">
        <v>67</v>
      </c>
      <c r="B394" s="41" t="s">
        <v>68</v>
      </c>
      <c r="C394" s="41" t="s">
        <v>69</v>
      </c>
      <c r="D394" s="41" t="s">
        <v>179</v>
      </c>
      <c r="E394" s="41" t="s">
        <v>84</v>
      </c>
      <c r="F394" s="41"/>
      <c r="G394" s="41"/>
      <c r="H394" s="41"/>
    </row>
    <row r="395" spans="1:8" x14ac:dyDescent="0.2">
      <c r="A395" s="40">
        <v>2159</v>
      </c>
      <c r="B395" s="38" t="s">
        <v>195</v>
      </c>
      <c r="C395" s="42">
        <v>0</v>
      </c>
    </row>
    <row r="396" spans="1:8" x14ac:dyDescent="0.2">
      <c r="A396" s="40">
        <v>2199</v>
      </c>
      <c r="B396" s="38" t="s">
        <v>196</v>
      </c>
      <c r="C396" s="42">
        <v>0</v>
      </c>
    </row>
    <row r="397" spans="1:8" x14ac:dyDescent="0.2">
      <c r="A397" s="40">
        <v>2240</v>
      </c>
      <c r="B397" s="38" t="s">
        <v>197</v>
      </c>
      <c r="C397" s="42">
        <v>0</v>
      </c>
    </row>
    <row r="398" spans="1:8" x14ac:dyDescent="0.2">
      <c r="A398" s="40">
        <v>2241</v>
      </c>
      <c r="B398" s="38" t="s">
        <v>198</v>
      </c>
      <c r="C398" s="42">
        <v>0</v>
      </c>
    </row>
    <row r="399" spans="1:8" x14ac:dyDescent="0.2">
      <c r="A399" s="40">
        <v>2242</v>
      </c>
      <c r="B399" s="38" t="s">
        <v>199</v>
      </c>
      <c r="C399" s="42">
        <v>0</v>
      </c>
    </row>
    <row r="400" spans="1:8" x14ac:dyDescent="0.2">
      <c r="A400" s="40">
        <v>2249</v>
      </c>
      <c r="B400" s="38" t="s">
        <v>200</v>
      </c>
      <c r="C400" s="42">
        <v>0</v>
      </c>
    </row>
    <row r="402" spans="2:5" x14ac:dyDescent="0.2">
      <c r="B402" s="38" t="s">
        <v>63</v>
      </c>
    </row>
    <row r="407" spans="2:5" ht="22.5" x14ac:dyDescent="0.2">
      <c r="B407" s="151" t="s">
        <v>645</v>
      </c>
      <c r="C407" s="180" t="s">
        <v>646</v>
      </c>
      <c r="D407" s="180"/>
      <c r="E407" s="18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J3:L3"/>
    <mergeCell ref="C407:E407"/>
  </mergeCells>
  <phoneticPr fontId="22" type="noConversion"/>
  <pageMargins left="0.7" right="0.7" top="0.75" bottom="0.75" header="0.3" footer="0.3"/>
  <pageSetup scale="47" orientation="portrait" r:id="rId1"/>
  <ignoredErrors>
    <ignoredError sqref="C31 C92:H92 C219 C222:E222 C245 C253 C317 C333 E245:G245 E253:G253 E317:G317 E333:G333 C196:E196 C203:E20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3" spans="1:2" x14ac:dyDescent="0.2">
      <c r="A3" s="109"/>
      <c r="B3" s="12"/>
    </row>
    <row r="4" spans="1:2" ht="15" customHeight="1" x14ac:dyDescent="0.2">
      <c r="A4" s="110" t="s">
        <v>9</v>
      </c>
      <c r="B4" s="27" t="s">
        <v>203</v>
      </c>
    </row>
    <row r="5" spans="1:2" ht="15" customHeight="1" x14ac:dyDescent="0.2">
      <c r="A5" s="108"/>
      <c r="B5" s="27" t="s">
        <v>204</v>
      </c>
    </row>
    <row r="6" spans="1:2" ht="22.5" x14ac:dyDescent="0.2">
      <c r="A6" s="108"/>
      <c r="B6" s="25" t="s">
        <v>205</v>
      </c>
    </row>
    <row r="7" spans="1:2" ht="15" customHeight="1" x14ac:dyDescent="0.2">
      <c r="A7" s="108"/>
      <c r="B7" s="27" t="s">
        <v>206</v>
      </c>
    </row>
    <row r="8" spans="1:2" x14ac:dyDescent="0.2">
      <c r="A8" s="108"/>
    </row>
    <row r="9" spans="1:2" ht="15" customHeight="1" x14ac:dyDescent="0.2">
      <c r="A9" s="110" t="s">
        <v>11</v>
      </c>
      <c r="B9" s="27" t="s">
        <v>207</v>
      </c>
    </row>
    <row r="10" spans="1:2" ht="15" customHeight="1" x14ac:dyDescent="0.2">
      <c r="A10" s="108"/>
      <c r="B10" s="27" t="s">
        <v>208</v>
      </c>
    </row>
    <row r="11" spans="1:2" ht="15" customHeight="1" x14ac:dyDescent="0.2">
      <c r="A11" s="108"/>
      <c r="B11" s="27" t="s">
        <v>209</v>
      </c>
    </row>
    <row r="12" spans="1:2" ht="15" customHeight="1" x14ac:dyDescent="0.2">
      <c r="A12" s="108"/>
      <c r="B12" s="27" t="s">
        <v>210</v>
      </c>
    </row>
    <row r="13" spans="1:2" ht="15" customHeight="1" x14ac:dyDescent="0.2">
      <c r="A13" s="108"/>
      <c r="B13" s="27" t="s">
        <v>211</v>
      </c>
    </row>
    <row r="14" spans="1:2" x14ac:dyDescent="0.2">
      <c r="A14" s="108"/>
    </row>
    <row r="15" spans="1:2" ht="15" customHeight="1" x14ac:dyDescent="0.2">
      <c r="A15" s="110" t="s">
        <v>13</v>
      </c>
      <c r="B15" s="28" t="s">
        <v>212</v>
      </c>
    </row>
    <row r="16" spans="1:2" ht="15" customHeight="1" x14ac:dyDescent="0.2">
      <c r="A16" s="108"/>
      <c r="B16" s="28" t="s">
        <v>213</v>
      </c>
    </row>
    <row r="17" spans="1:2" ht="15" customHeight="1" x14ac:dyDescent="0.2">
      <c r="A17" s="108"/>
      <c r="B17" s="28" t="s">
        <v>214</v>
      </c>
    </row>
    <row r="18" spans="1:2" ht="15" customHeight="1" x14ac:dyDescent="0.2">
      <c r="A18" s="108"/>
      <c r="B18" s="27" t="s">
        <v>215</v>
      </c>
    </row>
    <row r="19" spans="1:2" ht="15" customHeight="1" x14ac:dyDescent="0.2">
      <c r="A19" s="108"/>
      <c r="B19" s="23" t="s">
        <v>216</v>
      </c>
    </row>
    <row r="20" spans="1:2" x14ac:dyDescent="0.2">
      <c r="A20" s="108"/>
    </row>
    <row r="21" spans="1:2" ht="15" customHeight="1" x14ac:dyDescent="0.2">
      <c r="A21" s="110" t="s">
        <v>15</v>
      </c>
      <c r="B21" s="1" t="s">
        <v>217</v>
      </c>
    </row>
    <row r="22" spans="1:2" ht="15" customHeight="1" x14ac:dyDescent="0.2">
      <c r="A22" s="108"/>
      <c r="B22" s="29" t="s">
        <v>218</v>
      </c>
    </row>
    <row r="23" spans="1:2" x14ac:dyDescent="0.2">
      <c r="A23" s="108"/>
    </row>
    <row r="24" spans="1:2" ht="15" customHeight="1" x14ac:dyDescent="0.2">
      <c r="A24" s="110" t="s">
        <v>17</v>
      </c>
      <c r="B24" s="23" t="s">
        <v>219</v>
      </c>
    </row>
    <row r="25" spans="1:2" ht="15" customHeight="1" x14ac:dyDescent="0.2">
      <c r="A25" s="108"/>
      <c r="B25" s="23" t="s">
        <v>220</v>
      </c>
    </row>
    <row r="26" spans="1:2" ht="15" customHeight="1" x14ac:dyDescent="0.2">
      <c r="A26" s="108"/>
      <c r="B26" s="23" t="s">
        <v>221</v>
      </c>
    </row>
    <row r="27" spans="1:2" x14ac:dyDescent="0.2">
      <c r="A27" s="108"/>
    </row>
    <row r="28" spans="1:2" ht="15" customHeight="1" x14ac:dyDescent="0.2">
      <c r="A28" s="110" t="s">
        <v>19</v>
      </c>
      <c r="B28" s="23" t="s">
        <v>222</v>
      </c>
    </row>
    <row r="29" spans="1:2" ht="15" customHeight="1" x14ac:dyDescent="0.2">
      <c r="A29" s="108"/>
      <c r="B29" s="23" t="s">
        <v>223</v>
      </c>
    </row>
    <row r="30" spans="1:2" ht="15" customHeight="1" x14ac:dyDescent="0.2">
      <c r="A30" s="108"/>
      <c r="B30" s="23" t="s">
        <v>224</v>
      </c>
    </row>
    <row r="31" spans="1:2" ht="15" customHeight="1" x14ac:dyDescent="0.2">
      <c r="A31" s="108"/>
      <c r="B31" s="30" t="s">
        <v>225</v>
      </c>
    </row>
    <row r="32" spans="1:2" x14ac:dyDescent="0.2">
      <c r="A32" s="108"/>
    </row>
    <row r="33" spans="1:2" ht="15" customHeight="1" x14ac:dyDescent="0.2">
      <c r="A33" s="110" t="s">
        <v>21</v>
      </c>
      <c r="B33" s="23" t="s">
        <v>226</v>
      </c>
    </row>
    <row r="34" spans="1:2" ht="15" customHeight="1" x14ac:dyDescent="0.2">
      <c r="A34" s="108"/>
      <c r="B34" s="23" t="s">
        <v>227</v>
      </c>
    </row>
    <row r="35" spans="1:2" x14ac:dyDescent="0.2">
      <c r="A35" s="108"/>
    </row>
    <row r="36" spans="1:2" ht="15" customHeight="1" x14ac:dyDescent="0.2">
      <c r="A36" s="110" t="s">
        <v>23</v>
      </c>
      <c r="B36" s="27" t="s">
        <v>228</v>
      </c>
    </row>
    <row r="37" spans="1:2" ht="15" customHeight="1" x14ac:dyDescent="0.2">
      <c r="A37" s="108"/>
      <c r="B37" s="27" t="s">
        <v>229</v>
      </c>
    </row>
    <row r="38" spans="1:2" ht="15" customHeight="1" x14ac:dyDescent="0.2">
      <c r="A38" s="108"/>
      <c r="B38" s="31" t="s">
        <v>230</v>
      </c>
    </row>
    <row r="39" spans="1:2" ht="15" customHeight="1" x14ac:dyDescent="0.2">
      <c r="A39" s="108"/>
      <c r="B39" s="27" t="s">
        <v>231</v>
      </c>
    </row>
    <row r="40" spans="1:2" ht="15" customHeight="1" x14ac:dyDescent="0.2">
      <c r="A40" s="108"/>
      <c r="B40" s="27" t="s">
        <v>232</v>
      </c>
    </row>
    <row r="41" spans="1:2" ht="15" customHeight="1" x14ac:dyDescent="0.2">
      <c r="A41" s="108"/>
      <c r="B41" s="27" t="s">
        <v>233</v>
      </c>
    </row>
    <row r="42" spans="1:2" x14ac:dyDescent="0.2">
      <c r="A42" s="108"/>
    </row>
    <row r="43" spans="1:2" ht="15" customHeight="1" x14ac:dyDescent="0.2">
      <c r="A43" s="110" t="s">
        <v>25</v>
      </c>
      <c r="B43" s="27" t="s">
        <v>234</v>
      </c>
    </row>
    <row r="44" spans="1:2" ht="15" customHeight="1" x14ac:dyDescent="0.2">
      <c r="A44" s="108"/>
      <c r="B44" s="27" t="s">
        <v>235</v>
      </c>
    </row>
    <row r="45" spans="1:2" ht="15" customHeight="1" x14ac:dyDescent="0.2">
      <c r="A45" s="108"/>
      <c r="B45" s="31" t="s">
        <v>236</v>
      </c>
    </row>
    <row r="46" spans="1:2" ht="15" customHeight="1" x14ac:dyDescent="0.2">
      <c r="A46" s="108"/>
      <c r="B46" s="27" t="s">
        <v>237</v>
      </c>
    </row>
    <row r="47" spans="1:2" ht="15" customHeight="1" x14ac:dyDescent="0.2">
      <c r="A47" s="108"/>
      <c r="B47" s="27" t="s">
        <v>238</v>
      </c>
    </row>
    <row r="48" spans="1:2" ht="15" customHeight="1" x14ac:dyDescent="0.2">
      <c r="A48" s="108"/>
      <c r="B48" s="27" t="s">
        <v>239</v>
      </c>
    </row>
    <row r="49" spans="1:2" x14ac:dyDescent="0.2">
      <c r="A49" s="108"/>
    </row>
    <row r="50" spans="1:2" ht="25.5" customHeight="1" x14ac:dyDescent="0.2">
      <c r="A50" s="110" t="s">
        <v>27</v>
      </c>
      <c r="B50" s="25" t="s">
        <v>240</v>
      </c>
    </row>
    <row r="51" spans="1:2" x14ac:dyDescent="0.2">
      <c r="A51" s="108"/>
    </row>
    <row r="52" spans="1:2" ht="15" customHeight="1" x14ac:dyDescent="0.2">
      <c r="A52" s="110" t="s">
        <v>29</v>
      </c>
      <c r="B52" s="27" t="s">
        <v>241</v>
      </c>
    </row>
    <row r="53" spans="1:2" x14ac:dyDescent="0.2">
      <c r="A53" s="108"/>
    </row>
    <row r="54" spans="1:2" ht="15" customHeight="1" x14ac:dyDescent="0.2">
      <c r="A54" s="110" t="s">
        <v>31</v>
      </c>
      <c r="B54" s="28" t="s">
        <v>242</v>
      </c>
    </row>
    <row r="55" spans="1:2" ht="15" customHeight="1" x14ac:dyDescent="0.2">
      <c r="A55" s="108"/>
      <c r="B55" s="28" t="s">
        <v>243</v>
      </c>
    </row>
    <row r="56" spans="1:2" ht="15" customHeight="1" x14ac:dyDescent="0.2">
      <c r="A56" s="108"/>
      <c r="B56" s="28" t="s">
        <v>244</v>
      </c>
    </row>
    <row r="57" spans="1:2" ht="15" customHeight="1" x14ac:dyDescent="0.2">
      <c r="A57" s="108"/>
      <c r="B57" s="28" t="s">
        <v>245</v>
      </c>
    </row>
    <row r="58" spans="1:2" ht="15" customHeight="1" x14ac:dyDescent="0.2">
      <c r="A58" s="108"/>
      <c r="B58" s="28" t="s">
        <v>246</v>
      </c>
    </row>
    <row r="59" spans="1:2" x14ac:dyDescent="0.2">
      <c r="A59" s="108"/>
    </row>
    <row r="60" spans="1:2" ht="15" customHeight="1" x14ac:dyDescent="0.2">
      <c r="A60" s="110" t="s">
        <v>33</v>
      </c>
      <c r="B60" s="23" t="s">
        <v>247</v>
      </c>
    </row>
    <row r="61" spans="1:2" x14ac:dyDescent="0.2">
      <c r="A61" s="108"/>
      <c r="B61" s="23"/>
    </row>
    <row r="62" spans="1:2" ht="15" customHeight="1" x14ac:dyDescent="0.2">
      <c r="A62" s="110" t="s">
        <v>35</v>
      </c>
      <c r="B62" s="27" t="s">
        <v>241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I332"/>
  <sheetViews>
    <sheetView topLeftCell="A289" zoomScaleNormal="100" workbookViewId="0">
      <selection activeCell="C8" sqref="C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86" t="str">
        <f>ESF!A1</f>
        <v>INSTITUTO CULTURAL DE LEÓN</v>
      </c>
      <c r="B1" s="186"/>
      <c r="C1" s="186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86" t="s">
        <v>248</v>
      </c>
      <c r="B2" s="186"/>
      <c r="C2" s="186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86" t="str">
        <f>ESF!A3</f>
        <v>Correspondiente del 01 de Enero al 31 de Diciembre de 2023</v>
      </c>
      <c r="B3" s="186"/>
      <c r="C3" s="186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249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250</v>
      </c>
      <c r="E7" s="63"/>
    </row>
    <row r="8" spans="1:5" x14ac:dyDescent="0.2">
      <c r="A8" s="65">
        <v>4100</v>
      </c>
      <c r="B8" s="66" t="s">
        <v>38</v>
      </c>
      <c r="C8" s="164">
        <f>SUM(C9:C49)+C71+C72+C73+C74+C75</f>
        <v>14325666.779999999</v>
      </c>
      <c r="D8" s="66"/>
      <c r="E8" s="64"/>
    </row>
    <row r="9" spans="1:5" x14ac:dyDescent="0.2">
      <c r="A9" s="65">
        <v>4110</v>
      </c>
      <c r="B9" s="66" t="s">
        <v>251</v>
      </c>
      <c r="C9" s="165">
        <v>0</v>
      </c>
      <c r="D9" s="66"/>
      <c r="E9" s="64"/>
    </row>
    <row r="10" spans="1:5" x14ac:dyDescent="0.2">
      <c r="A10" s="65">
        <v>4111</v>
      </c>
      <c r="B10" s="66" t="s">
        <v>252</v>
      </c>
      <c r="C10" s="165">
        <v>0</v>
      </c>
      <c r="D10" s="66"/>
      <c r="E10" s="64"/>
    </row>
    <row r="11" spans="1:5" x14ac:dyDescent="0.2">
      <c r="A11" s="65">
        <v>4112</v>
      </c>
      <c r="B11" s="66" t="s">
        <v>253</v>
      </c>
      <c r="C11" s="165">
        <v>0</v>
      </c>
      <c r="D11" s="66"/>
      <c r="E11" s="64"/>
    </row>
    <row r="12" spans="1:5" x14ac:dyDescent="0.2">
      <c r="A12" s="65">
        <v>4113</v>
      </c>
      <c r="B12" s="66" t="s">
        <v>254</v>
      </c>
      <c r="C12" s="165">
        <v>0</v>
      </c>
      <c r="D12" s="66"/>
      <c r="E12" s="64"/>
    </row>
    <row r="13" spans="1:5" x14ac:dyDescent="0.2">
      <c r="A13" s="65">
        <v>4114</v>
      </c>
      <c r="B13" s="66" t="s">
        <v>255</v>
      </c>
      <c r="C13" s="165">
        <v>0</v>
      </c>
      <c r="D13" s="66"/>
      <c r="E13" s="64"/>
    </row>
    <row r="14" spans="1:5" x14ac:dyDescent="0.2">
      <c r="A14" s="65">
        <v>4115</v>
      </c>
      <c r="B14" s="66" t="s">
        <v>256</v>
      </c>
      <c r="C14" s="165">
        <v>0</v>
      </c>
      <c r="D14" s="66"/>
      <c r="E14" s="64"/>
    </row>
    <row r="15" spans="1:5" x14ac:dyDescent="0.2">
      <c r="A15" s="65">
        <v>4116</v>
      </c>
      <c r="B15" s="66" t="s">
        <v>257</v>
      </c>
      <c r="C15" s="165">
        <v>0</v>
      </c>
      <c r="D15" s="66"/>
      <c r="E15" s="64"/>
    </row>
    <row r="16" spans="1:5" x14ac:dyDescent="0.2">
      <c r="A16" s="65">
        <v>4117</v>
      </c>
      <c r="B16" s="66" t="s">
        <v>258</v>
      </c>
      <c r="C16" s="165">
        <v>0</v>
      </c>
      <c r="D16" s="66"/>
      <c r="E16" s="64"/>
    </row>
    <row r="17" spans="1:5" ht="22.5" x14ac:dyDescent="0.2">
      <c r="A17" s="65">
        <v>4118</v>
      </c>
      <c r="B17" s="67" t="s">
        <v>259</v>
      </c>
      <c r="C17" s="165">
        <v>0</v>
      </c>
      <c r="D17" s="66"/>
      <c r="E17" s="64"/>
    </row>
    <row r="18" spans="1:5" x14ac:dyDescent="0.2">
      <c r="A18" s="65">
        <v>4119</v>
      </c>
      <c r="B18" s="66" t="s">
        <v>260</v>
      </c>
      <c r="C18" s="165">
        <v>0</v>
      </c>
      <c r="D18" s="66"/>
      <c r="E18" s="64"/>
    </row>
    <row r="19" spans="1:5" x14ac:dyDescent="0.2">
      <c r="A19" s="65">
        <v>4120</v>
      </c>
      <c r="B19" s="66" t="s">
        <v>261</v>
      </c>
      <c r="C19" s="165">
        <v>0</v>
      </c>
      <c r="D19" s="66"/>
      <c r="E19" s="64"/>
    </row>
    <row r="20" spans="1:5" x14ac:dyDescent="0.2">
      <c r="A20" s="65">
        <v>4121</v>
      </c>
      <c r="B20" s="66" t="s">
        <v>262</v>
      </c>
      <c r="C20" s="165">
        <v>0</v>
      </c>
      <c r="D20" s="66"/>
      <c r="E20" s="64"/>
    </row>
    <row r="21" spans="1:5" x14ac:dyDescent="0.2">
      <c r="A21" s="65">
        <v>4122</v>
      </c>
      <c r="B21" s="66" t="s">
        <v>263</v>
      </c>
      <c r="C21" s="165">
        <v>0</v>
      </c>
      <c r="D21" s="66"/>
      <c r="E21" s="64"/>
    </row>
    <row r="22" spans="1:5" x14ac:dyDescent="0.2">
      <c r="A22" s="65">
        <v>4123</v>
      </c>
      <c r="B22" s="66" t="s">
        <v>264</v>
      </c>
      <c r="C22" s="165">
        <v>0</v>
      </c>
      <c r="D22" s="66"/>
      <c r="E22" s="64"/>
    </row>
    <row r="23" spans="1:5" x14ac:dyDescent="0.2">
      <c r="A23" s="65">
        <v>4124</v>
      </c>
      <c r="B23" s="66" t="s">
        <v>265</v>
      </c>
      <c r="C23" s="165">
        <v>0</v>
      </c>
      <c r="D23" s="66"/>
      <c r="E23" s="64"/>
    </row>
    <row r="24" spans="1:5" x14ac:dyDescent="0.2">
      <c r="A24" s="65">
        <v>4129</v>
      </c>
      <c r="B24" s="66" t="s">
        <v>266</v>
      </c>
      <c r="C24" s="165">
        <v>0</v>
      </c>
      <c r="D24" s="66"/>
      <c r="E24" s="64"/>
    </row>
    <row r="25" spans="1:5" x14ac:dyDescent="0.2">
      <c r="A25" s="65">
        <v>4130</v>
      </c>
      <c r="B25" s="66" t="s">
        <v>267</v>
      </c>
      <c r="C25" s="165">
        <v>0</v>
      </c>
      <c r="D25" s="66"/>
      <c r="E25" s="64"/>
    </row>
    <row r="26" spans="1:5" x14ac:dyDescent="0.2">
      <c r="A26" s="65">
        <v>4131</v>
      </c>
      <c r="B26" s="66" t="s">
        <v>268</v>
      </c>
      <c r="C26" s="165">
        <v>0</v>
      </c>
      <c r="D26" s="66"/>
      <c r="E26" s="64"/>
    </row>
    <row r="27" spans="1:5" ht="22.5" x14ac:dyDescent="0.2">
      <c r="A27" s="65">
        <v>4132</v>
      </c>
      <c r="B27" s="67" t="s">
        <v>269</v>
      </c>
      <c r="C27" s="165">
        <v>0</v>
      </c>
      <c r="D27" s="66"/>
      <c r="E27" s="64"/>
    </row>
    <row r="28" spans="1:5" x14ac:dyDescent="0.2">
      <c r="A28" s="65">
        <v>4140</v>
      </c>
      <c r="B28" s="66" t="s">
        <v>270</v>
      </c>
      <c r="C28" s="165">
        <v>0</v>
      </c>
      <c r="D28" s="66"/>
      <c r="E28" s="64"/>
    </row>
    <row r="29" spans="1:5" x14ac:dyDescent="0.2">
      <c r="A29" s="65">
        <v>4141</v>
      </c>
      <c r="B29" s="66" t="s">
        <v>271</v>
      </c>
      <c r="C29" s="165">
        <v>0</v>
      </c>
      <c r="D29" s="66"/>
      <c r="E29" s="64"/>
    </row>
    <row r="30" spans="1:5" x14ac:dyDescent="0.2">
      <c r="A30" s="65">
        <v>4143</v>
      </c>
      <c r="B30" s="66" t="s">
        <v>272</v>
      </c>
      <c r="C30" s="165">
        <v>0</v>
      </c>
      <c r="D30" s="66"/>
      <c r="E30" s="64"/>
    </row>
    <row r="31" spans="1:5" x14ac:dyDescent="0.2">
      <c r="A31" s="65">
        <v>4144</v>
      </c>
      <c r="B31" s="66" t="s">
        <v>273</v>
      </c>
      <c r="C31" s="165">
        <v>0</v>
      </c>
      <c r="D31" s="66"/>
      <c r="E31" s="64"/>
    </row>
    <row r="32" spans="1:5" ht="22.5" x14ac:dyDescent="0.2">
      <c r="A32" s="65">
        <v>4145</v>
      </c>
      <c r="B32" s="67" t="s">
        <v>274</v>
      </c>
      <c r="C32" s="165">
        <v>0</v>
      </c>
      <c r="D32" s="66"/>
      <c r="E32" s="64"/>
    </row>
    <row r="33" spans="1:5" x14ac:dyDescent="0.2">
      <c r="A33" s="65">
        <v>4149</v>
      </c>
      <c r="B33" s="66" t="s">
        <v>275</v>
      </c>
      <c r="C33" s="165">
        <v>0</v>
      </c>
      <c r="D33" s="66"/>
      <c r="E33" s="64"/>
    </row>
    <row r="34" spans="1:5" x14ac:dyDescent="0.2">
      <c r="A34" s="65">
        <v>4150</v>
      </c>
      <c r="B34" s="66" t="s">
        <v>276</v>
      </c>
      <c r="C34" s="165">
        <v>0</v>
      </c>
      <c r="D34" s="66"/>
      <c r="E34" s="64"/>
    </row>
    <row r="35" spans="1:5" x14ac:dyDescent="0.2">
      <c r="A35" s="65">
        <v>4151</v>
      </c>
      <c r="B35" s="66" t="s">
        <v>276</v>
      </c>
      <c r="C35" s="165">
        <v>0</v>
      </c>
      <c r="D35" s="66"/>
      <c r="E35" s="64"/>
    </row>
    <row r="36" spans="1:5" ht="22.5" x14ac:dyDescent="0.2">
      <c r="A36" s="65">
        <v>4154</v>
      </c>
      <c r="B36" s="67" t="s">
        <v>277</v>
      </c>
      <c r="C36" s="165">
        <v>0</v>
      </c>
      <c r="D36" s="66"/>
      <c r="E36" s="64"/>
    </row>
    <row r="37" spans="1:5" x14ac:dyDescent="0.2">
      <c r="A37" s="65">
        <v>4160</v>
      </c>
      <c r="B37" s="66" t="s">
        <v>278</v>
      </c>
      <c r="C37" s="165">
        <v>0</v>
      </c>
      <c r="D37" s="66"/>
      <c r="E37" s="64"/>
    </row>
    <row r="38" spans="1:5" x14ac:dyDescent="0.2">
      <c r="A38" s="65">
        <v>4161</v>
      </c>
      <c r="B38" s="66" t="s">
        <v>279</v>
      </c>
      <c r="C38" s="165">
        <v>0</v>
      </c>
      <c r="D38" s="66"/>
      <c r="E38" s="64"/>
    </row>
    <row r="39" spans="1:5" x14ac:dyDescent="0.2">
      <c r="A39" s="65">
        <v>4162</v>
      </c>
      <c r="B39" s="66" t="s">
        <v>280</v>
      </c>
      <c r="C39" s="165">
        <v>0</v>
      </c>
      <c r="D39" s="66"/>
      <c r="E39" s="64"/>
    </row>
    <row r="40" spans="1:5" x14ac:dyDescent="0.2">
      <c r="A40" s="65">
        <v>4163</v>
      </c>
      <c r="B40" s="66" t="s">
        <v>281</v>
      </c>
      <c r="C40" s="165">
        <v>0</v>
      </c>
      <c r="D40" s="66"/>
      <c r="E40" s="64"/>
    </row>
    <row r="41" spans="1:5" x14ac:dyDescent="0.2">
      <c r="A41" s="65">
        <v>4164</v>
      </c>
      <c r="B41" s="66" t="s">
        <v>282</v>
      </c>
      <c r="C41" s="165">
        <v>0</v>
      </c>
      <c r="D41" s="66"/>
      <c r="E41" s="64"/>
    </row>
    <row r="42" spans="1:5" x14ac:dyDescent="0.2">
      <c r="A42" s="65">
        <v>4165</v>
      </c>
      <c r="B42" s="66" t="s">
        <v>283</v>
      </c>
      <c r="C42" s="165">
        <v>0</v>
      </c>
      <c r="D42" s="66"/>
      <c r="E42" s="64"/>
    </row>
    <row r="43" spans="1:5" ht="22.5" x14ac:dyDescent="0.2">
      <c r="A43" s="65">
        <v>4166</v>
      </c>
      <c r="B43" s="67" t="s">
        <v>284</v>
      </c>
      <c r="C43" s="165">
        <v>0</v>
      </c>
      <c r="D43" s="66"/>
      <c r="E43" s="64"/>
    </row>
    <row r="44" spans="1:5" x14ac:dyDescent="0.2">
      <c r="A44" s="65">
        <v>4168</v>
      </c>
      <c r="B44" s="66" t="s">
        <v>285</v>
      </c>
      <c r="C44" s="165">
        <v>0</v>
      </c>
      <c r="D44" s="66"/>
      <c r="E44" s="64"/>
    </row>
    <row r="45" spans="1:5" x14ac:dyDescent="0.2">
      <c r="A45" s="65">
        <v>4169</v>
      </c>
      <c r="B45" s="66" t="s">
        <v>286</v>
      </c>
      <c r="C45" s="165">
        <v>0</v>
      </c>
      <c r="D45" s="66"/>
      <c r="E45" s="64"/>
    </row>
    <row r="46" spans="1:5" x14ac:dyDescent="0.2">
      <c r="A46" s="65">
        <v>4170</v>
      </c>
      <c r="B46" s="66" t="s">
        <v>287</v>
      </c>
      <c r="C46" s="165">
        <v>0</v>
      </c>
      <c r="D46" s="66"/>
      <c r="E46" s="64"/>
    </row>
    <row r="47" spans="1:5" x14ac:dyDescent="0.2">
      <c r="A47" s="65">
        <v>4171</v>
      </c>
      <c r="B47" s="66" t="s">
        <v>288</v>
      </c>
      <c r="C47" s="165">
        <v>0</v>
      </c>
      <c r="D47" s="66"/>
      <c r="E47" s="64"/>
    </row>
    <row r="48" spans="1:5" x14ac:dyDescent="0.2">
      <c r="A48" s="65">
        <v>4172</v>
      </c>
      <c r="B48" s="66" t="s">
        <v>289</v>
      </c>
      <c r="C48" s="165">
        <v>0</v>
      </c>
      <c r="D48" s="66"/>
      <c r="E48" s="64"/>
    </row>
    <row r="49" spans="1:5" ht="22.5" x14ac:dyDescent="0.2">
      <c r="A49" s="65">
        <v>4173</v>
      </c>
      <c r="B49" s="67" t="s">
        <v>290</v>
      </c>
      <c r="C49" s="164">
        <f>SUM(C50:C70)</f>
        <v>14325666.779999999</v>
      </c>
      <c r="D49" s="66"/>
      <c r="E49" s="64"/>
    </row>
    <row r="50" spans="1:5" x14ac:dyDescent="0.2">
      <c r="A50" s="65" t="s">
        <v>1144</v>
      </c>
      <c r="B50" s="67" t="s">
        <v>1145</v>
      </c>
      <c r="C50" s="165">
        <v>6900</v>
      </c>
      <c r="D50" s="66"/>
      <c r="E50" s="64"/>
    </row>
    <row r="51" spans="1:5" x14ac:dyDescent="0.2">
      <c r="A51" s="65" t="s">
        <v>1146</v>
      </c>
      <c r="B51" s="67" t="s">
        <v>1147</v>
      </c>
      <c r="C51" s="165">
        <v>2803704.15</v>
      </c>
      <c r="D51" s="66"/>
      <c r="E51" s="64"/>
    </row>
    <row r="52" spans="1:5" x14ac:dyDescent="0.2">
      <c r="A52" s="65" t="s">
        <v>1148</v>
      </c>
      <c r="B52" s="67" t="s">
        <v>1149</v>
      </c>
      <c r="C52" s="165">
        <v>1015046</v>
      </c>
      <c r="D52" s="66"/>
      <c r="E52" s="64"/>
    </row>
    <row r="53" spans="1:5" x14ac:dyDescent="0.2">
      <c r="A53" s="65" t="s">
        <v>1150</v>
      </c>
      <c r="B53" s="67" t="s">
        <v>1151</v>
      </c>
      <c r="C53" s="165">
        <v>1853684.81</v>
      </c>
      <c r="D53" s="66"/>
      <c r="E53" s="64"/>
    </row>
    <row r="54" spans="1:5" x14ac:dyDescent="0.2">
      <c r="A54" s="65" t="s">
        <v>1152</v>
      </c>
      <c r="B54" s="67" t="s">
        <v>1153</v>
      </c>
      <c r="C54" s="165">
        <v>394717.51</v>
      </c>
      <c r="D54" s="66"/>
      <c r="E54" s="64"/>
    </row>
    <row r="55" spans="1:5" x14ac:dyDescent="0.2">
      <c r="A55" s="65" t="s">
        <v>1154</v>
      </c>
      <c r="B55" s="67" t="s">
        <v>1155</v>
      </c>
      <c r="C55" s="165">
        <v>1824709.34</v>
      </c>
      <c r="D55" s="66"/>
      <c r="E55" s="64"/>
    </row>
    <row r="56" spans="1:5" x14ac:dyDescent="0.2">
      <c r="A56" s="65" t="s">
        <v>1156</v>
      </c>
      <c r="B56" s="67" t="s">
        <v>1157</v>
      </c>
      <c r="C56" s="165">
        <v>117461.52</v>
      </c>
      <c r="D56" s="66"/>
      <c r="E56" s="64"/>
    </row>
    <row r="57" spans="1:5" x14ac:dyDescent="0.2">
      <c r="A57" s="65" t="s">
        <v>1158</v>
      </c>
      <c r="B57" s="67" t="s">
        <v>1159</v>
      </c>
      <c r="C57" s="165">
        <v>94400</v>
      </c>
      <c r="D57" s="66"/>
      <c r="E57" s="64"/>
    </row>
    <row r="58" spans="1:5" x14ac:dyDescent="0.2">
      <c r="A58" s="65" t="s">
        <v>1160</v>
      </c>
      <c r="B58" s="67" t="s">
        <v>1161</v>
      </c>
      <c r="C58" s="165">
        <v>78091.960000000006</v>
      </c>
      <c r="D58" s="66"/>
      <c r="E58" s="64"/>
    </row>
    <row r="59" spans="1:5" x14ac:dyDescent="0.2">
      <c r="A59" s="65" t="s">
        <v>1162</v>
      </c>
      <c r="B59" s="67" t="s">
        <v>1163</v>
      </c>
      <c r="C59" s="165">
        <v>158000</v>
      </c>
      <c r="D59" s="66"/>
      <c r="E59" s="64"/>
    </row>
    <row r="60" spans="1:5" x14ac:dyDescent="0.2">
      <c r="A60" s="65" t="s">
        <v>1164</v>
      </c>
      <c r="B60" s="67" t="s">
        <v>1165</v>
      </c>
      <c r="C60" s="165">
        <v>18815</v>
      </c>
      <c r="D60" s="66"/>
      <c r="E60" s="64"/>
    </row>
    <row r="61" spans="1:5" x14ac:dyDescent="0.2">
      <c r="A61" s="65" t="s">
        <v>1166</v>
      </c>
      <c r="B61" s="67" t="s">
        <v>1167</v>
      </c>
      <c r="C61" s="165">
        <v>100000</v>
      </c>
      <c r="D61" s="66"/>
      <c r="E61" s="64"/>
    </row>
    <row r="62" spans="1:5" x14ac:dyDescent="0.2">
      <c r="A62" s="65" t="s">
        <v>1168</v>
      </c>
      <c r="B62" s="67" t="s">
        <v>1169</v>
      </c>
      <c r="C62" s="165">
        <v>1700</v>
      </c>
      <c r="D62" s="66"/>
      <c r="E62" s="64"/>
    </row>
    <row r="63" spans="1:5" x14ac:dyDescent="0.2">
      <c r="A63" s="65" t="s">
        <v>1170</v>
      </c>
      <c r="B63" s="67" t="s">
        <v>1171</v>
      </c>
      <c r="C63" s="165">
        <v>184409.2</v>
      </c>
      <c r="D63" s="66"/>
      <c r="E63" s="64"/>
    </row>
    <row r="64" spans="1:5" x14ac:dyDescent="0.2">
      <c r="A64" s="65" t="s">
        <v>1172</v>
      </c>
      <c r="B64" s="67" t="s">
        <v>1145</v>
      </c>
      <c r="C64" s="165">
        <v>159939.65</v>
      </c>
      <c r="D64" s="66"/>
      <c r="E64" s="64"/>
    </row>
    <row r="65" spans="1:5" x14ac:dyDescent="0.2">
      <c r="A65" s="65" t="s">
        <v>1173</v>
      </c>
      <c r="B65" s="67" t="s">
        <v>1174</v>
      </c>
      <c r="C65" s="165">
        <v>778433.88</v>
      </c>
      <c r="D65" s="66"/>
      <c r="E65" s="64"/>
    </row>
    <row r="66" spans="1:5" x14ac:dyDescent="0.2">
      <c r="A66" s="65" t="s">
        <v>1175</v>
      </c>
      <c r="B66" s="67" t="s">
        <v>1176</v>
      </c>
      <c r="C66" s="165">
        <v>267386.65999999997</v>
      </c>
      <c r="D66" s="66"/>
      <c r="E66" s="64"/>
    </row>
    <row r="67" spans="1:5" x14ac:dyDescent="0.2">
      <c r="A67" s="65" t="s">
        <v>1177</v>
      </c>
      <c r="B67" s="67" t="s">
        <v>1178</v>
      </c>
      <c r="C67" s="165">
        <v>4059342.17</v>
      </c>
      <c r="D67" s="66"/>
      <c r="E67" s="64"/>
    </row>
    <row r="68" spans="1:5" x14ac:dyDescent="0.2">
      <c r="A68" s="65" t="s">
        <v>1179</v>
      </c>
      <c r="B68" s="67" t="s">
        <v>1180</v>
      </c>
      <c r="C68" s="165">
        <v>153227.76</v>
      </c>
      <c r="D68" s="66"/>
      <c r="E68" s="64"/>
    </row>
    <row r="69" spans="1:5" x14ac:dyDescent="0.2">
      <c r="A69" s="65" t="s">
        <v>1181</v>
      </c>
      <c r="B69" s="67" t="s">
        <v>1182</v>
      </c>
      <c r="C69" s="165">
        <v>208077.17</v>
      </c>
      <c r="D69" s="66"/>
      <c r="E69" s="64"/>
    </row>
    <row r="70" spans="1:5" x14ac:dyDescent="0.2">
      <c r="A70" s="65" t="s">
        <v>1183</v>
      </c>
      <c r="B70" s="67" t="s">
        <v>1184</v>
      </c>
      <c r="C70" s="165">
        <v>47620</v>
      </c>
      <c r="D70" s="66"/>
      <c r="E70" s="64"/>
    </row>
    <row r="71" spans="1:5" ht="22.5" x14ac:dyDescent="0.2">
      <c r="A71" s="65">
        <v>4174</v>
      </c>
      <c r="B71" s="67" t="s">
        <v>291</v>
      </c>
      <c r="C71" s="165">
        <v>0</v>
      </c>
      <c r="D71" s="66"/>
      <c r="E71" s="64"/>
    </row>
    <row r="72" spans="1:5" ht="22.5" x14ac:dyDescent="0.2">
      <c r="A72" s="65">
        <v>4175</v>
      </c>
      <c r="B72" s="67" t="s">
        <v>292</v>
      </c>
      <c r="C72" s="165">
        <v>0</v>
      </c>
      <c r="D72" s="66"/>
      <c r="E72" s="64"/>
    </row>
    <row r="73" spans="1:5" ht="22.5" x14ac:dyDescent="0.2">
      <c r="A73" s="65">
        <v>4176</v>
      </c>
      <c r="B73" s="67" t="s">
        <v>293</v>
      </c>
      <c r="C73" s="165">
        <v>0</v>
      </c>
      <c r="D73" s="66"/>
      <c r="E73" s="64"/>
    </row>
    <row r="74" spans="1:5" ht="22.5" x14ac:dyDescent="0.2">
      <c r="A74" s="65">
        <v>4177</v>
      </c>
      <c r="B74" s="67" t="s">
        <v>294</v>
      </c>
      <c r="C74" s="165">
        <v>0</v>
      </c>
      <c r="D74" s="66"/>
      <c r="E74" s="64"/>
    </row>
    <row r="75" spans="1:5" ht="22.5" x14ac:dyDescent="0.2">
      <c r="A75" s="65">
        <v>4178</v>
      </c>
      <c r="B75" s="67" t="s">
        <v>295</v>
      </c>
      <c r="C75" s="165">
        <v>0</v>
      </c>
      <c r="D75" s="66"/>
      <c r="E75" s="64"/>
    </row>
    <row r="76" spans="1:5" x14ac:dyDescent="0.2">
      <c r="A76" s="65"/>
      <c r="B76" s="67"/>
      <c r="C76" s="69"/>
      <c r="D76" s="66"/>
      <c r="E76" s="64"/>
    </row>
    <row r="77" spans="1:5" x14ac:dyDescent="0.2">
      <c r="A77" s="62" t="s">
        <v>296</v>
      </c>
      <c r="B77" s="62"/>
      <c r="C77" s="62"/>
      <c r="D77" s="62"/>
      <c r="E77" s="62"/>
    </row>
    <row r="78" spans="1:5" x14ac:dyDescent="0.2">
      <c r="A78" s="63" t="s">
        <v>67</v>
      </c>
      <c r="B78" s="63" t="s">
        <v>68</v>
      </c>
      <c r="C78" s="63" t="s">
        <v>69</v>
      </c>
      <c r="D78" s="63" t="s">
        <v>250</v>
      </c>
      <c r="E78" s="63"/>
    </row>
    <row r="79" spans="1:5" ht="33.75" x14ac:dyDescent="0.2">
      <c r="A79" s="65">
        <v>4200</v>
      </c>
      <c r="B79" s="67" t="s">
        <v>297</v>
      </c>
      <c r="C79" s="163">
        <f>SUM(C80:C87)+C90+C92+C93</f>
        <v>81377641.090000004</v>
      </c>
      <c r="D79" s="66"/>
      <c r="E79" s="64"/>
    </row>
    <row r="80" spans="1:5" ht="22.5" x14ac:dyDescent="0.2">
      <c r="A80" s="65">
        <v>4210</v>
      </c>
      <c r="B80" s="67" t="s">
        <v>298</v>
      </c>
      <c r="C80" s="69">
        <v>0</v>
      </c>
      <c r="D80" s="66"/>
      <c r="E80" s="64"/>
    </row>
    <row r="81" spans="1:5" x14ac:dyDescent="0.2">
      <c r="A81" s="65">
        <v>4211</v>
      </c>
      <c r="B81" s="66" t="s">
        <v>299</v>
      </c>
      <c r="C81" s="69">
        <v>0</v>
      </c>
      <c r="D81" s="66"/>
      <c r="E81" s="64"/>
    </row>
    <row r="82" spans="1:5" x14ac:dyDescent="0.2">
      <c r="A82" s="65">
        <v>4212</v>
      </c>
      <c r="B82" s="66" t="s">
        <v>300</v>
      </c>
      <c r="C82" s="69">
        <v>0</v>
      </c>
      <c r="D82" s="66"/>
      <c r="E82" s="64"/>
    </row>
    <row r="83" spans="1:5" x14ac:dyDescent="0.2">
      <c r="A83" s="65">
        <v>4213</v>
      </c>
      <c r="B83" s="66" t="s">
        <v>301</v>
      </c>
      <c r="C83" s="69">
        <v>0</v>
      </c>
      <c r="D83" s="66"/>
      <c r="E83" s="64"/>
    </row>
    <row r="84" spans="1:5" x14ac:dyDescent="0.2">
      <c r="A84" s="65">
        <v>4214</v>
      </c>
      <c r="B84" s="66" t="s">
        <v>302</v>
      </c>
      <c r="C84" s="69">
        <v>0</v>
      </c>
      <c r="D84" s="66"/>
      <c r="E84" s="64"/>
    </row>
    <row r="85" spans="1:5" x14ac:dyDescent="0.2">
      <c r="A85" s="65">
        <v>4215</v>
      </c>
      <c r="B85" s="66" t="s">
        <v>303</v>
      </c>
      <c r="C85" s="69">
        <v>0</v>
      </c>
      <c r="D85" s="66"/>
      <c r="E85" s="64"/>
    </row>
    <row r="86" spans="1:5" x14ac:dyDescent="0.2">
      <c r="A86" s="65">
        <v>4220</v>
      </c>
      <c r="B86" s="66" t="s">
        <v>304</v>
      </c>
      <c r="C86" s="69">
        <v>0</v>
      </c>
      <c r="D86" s="66"/>
      <c r="E86" s="64"/>
    </row>
    <row r="87" spans="1:5" x14ac:dyDescent="0.2">
      <c r="A87" s="65">
        <v>4221</v>
      </c>
      <c r="B87" s="66" t="s">
        <v>305</v>
      </c>
      <c r="C87" s="163">
        <f>SUM(C88:C89)</f>
        <v>10737465.550000001</v>
      </c>
      <c r="D87" s="66"/>
      <c r="E87" s="64"/>
    </row>
    <row r="88" spans="1:5" x14ac:dyDescent="0.2">
      <c r="A88" s="65" t="s">
        <v>1185</v>
      </c>
      <c r="B88" s="66" t="s">
        <v>1186</v>
      </c>
      <c r="C88" s="69">
        <v>10200000</v>
      </c>
      <c r="D88" s="66"/>
      <c r="E88" s="64"/>
    </row>
    <row r="89" spans="1:5" x14ac:dyDescent="0.2">
      <c r="A89" s="65" t="s">
        <v>1187</v>
      </c>
      <c r="B89" s="66" t="s">
        <v>1188</v>
      </c>
      <c r="C89" s="69">
        <v>537465.55000000005</v>
      </c>
      <c r="D89" s="66"/>
      <c r="E89" s="64"/>
    </row>
    <row r="90" spans="1:5" x14ac:dyDescent="0.2">
      <c r="A90" s="65">
        <v>4223</v>
      </c>
      <c r="B90" s="66" t="s">
        <v>306</v>
      </c>
      <c r="C90" s="163">
        <f>+C91</f>
        <v>70640175.540000007</v>
      </c>
      <c r="D90" s="66"/>
      <c r="E90" s="64"/>
    </row>
    <row r="91" spans="1:5" x14ac:dyDescent="0.2">
      <c r="A91" s="65" t="s">
        <v>1189</v>
      </c>
      <c r="B91" s="66" t="s">
        <v>1190</v>
      </c>
      <c r="C91" s="69">
        <v>70640175.540000007</v>
      </c>
      <c r="D91" s="66"/>
      <c r="E91" s="64"/>
    </row>
    <row r="92" spans="1:5" x14ac:dyDescent="0.2">
      <c r="A92" s="65">
        <v>4225</v>
      </c>
      <c r="B92" s="66" t="s">
        <v>307</v>
      </c>
      <c r="C92" s="69">
        <v>0</v>
      </c>
      <c r="D92" s="66"/>
      <c r="E92" s="64"/>
    </row>
    <row r="93" spans="1:5" x14ac:dyDescent="0.2">
      <c r="A93" s="65">
        <v>4227</v>
      </c>
      <c r="B93" s="66" t="s">
        <v>308</v>
      </c>
      <c r="C93" s="69">
        <v>0</v>
      </c>
      <c r="D93" s="66"/>
      <c r="E93" s="64"/>
    </row>
    <row r="94" spans="1:5" x14ac:dyDescent="0.2">
      <c r="A94" s="64"/>
      <c r="B94" s="64"/>
      <c r="C94" s="64"/>
      <c r="D94" s="64"/>
      <c r="E94" s="64"/>
    </row>
    <row r="95" spans="1:5" x14ac:dyDescent="0.2">
      <c r="A95" s="62" t="s">
        <v>309</v>
      </c>
      <c r="B95" s="62"/>
      <c r="C95" s="62"/>
      <c r="D95" s="62"/>
      <c r="E95" s="62"/>
    </row>
    <row r="96" spans="1:5" x14ac:dyDescent="0.2">
      <c r="A96" s="63" t="s">
        <v>67</v>
      </c>
      <c r="B96" s="63" t="s">
        <v>68</v>
      </c>
      <c r="C96" s="63" t="s">
        <v>69</v>
      </c>
      <c r="D96" s="63" t="s">
        <v>179</v>
      </c>
      <c r="E96" s="63" t="s">
        <v>84</v>
      </c>
    </row>
    <row r="97" spans="1:5" x14ac:dyDescent="0.2">
      <c r="A97" s="68">
        <v>4300</v>
      </c>
      <c r="B97" s="66" t="s">
        <v>42</v>
      </c>
      <c r="C97" s="69">
        <v>0</v>
      </c>
      <c r="D97" s="66"/>
      <c r="E97" s="66"/>
    </row>
    <row r="98" spans="1:5" x14ac:dyDescent="0.2">
      <c r="A98" s="68">
        <v>4310</v>
      </c>
      <c r="B98" s="66" t="s">
        <v>310</v>
      </c>
      <c r="C98" s="69">
        <v>0</v>
      </c>
      <c r="D98" s="66"/>
      <c r="E98" s="66"/>
    </row>
    <row r="99" spans="1:5" x14ac:dyDescent="0.2">
      <c r="A99" s="68">
        <v>4311</v>
      </c>
      <c r="B99" s="66" t="s">
        <v>311</v>
      </c>
      <c r="C99" s="69">
        <v>0</v>
      </c>
      <c r="D99" s="66"/>
      <c r="E99" s="66"/>
    </row>
    <row r="100" spans="1:5" x14ac:dyDescent="0.2">
      <c r="A100" s="68">
        <v>4319</v>
      </c>
      <c r="B100" s="66" t="s">
        <v>312</v>
      </c>
      <c r="C100" s="69">
        <v>0</v>
      </c>
      <c r="D100" s="66"/>
      <c r="E100" s="66"/>
    </row>
    <row r="101" spans="1:5" x14ac:dyDescent="0.2">
      <c r="A101" s="68">
        <v>4320</v>
      </c>
      <c r="B101" s="66" t="s">
        <v>313</v>
      </c>
      <c r="C101" s="69">
        <v>0</v>
      </c>
      <c r="D101" s="66"/>
      <c r="E101" s="66"/>
    </row>
    <row r="102" spans="1:5" x14ac:dyDescent="0.2">
      <c r="A102" s="68">
        <v>4321</v>
      </c>
      <c r="B102" s="66" t="s">
        <v>314</v>
      </c>
      <c r="C102" s="69">
        <v>0</v>
      </c>
      <c r="D102" s="66"/>
      <c r="E102" s="66"/>
    </row>
    <row r="103" spans="1:5" x14ac:dyDescent="0.2">
      <c r="A103" s="68">
        <v>4322</v>
      </c>
      <c r="B103" s="66" t="s">
        <v>315</v>
      </c>
      <c r="C103" s="69">
        <v>0</v>
      </c>
      <c r="D103" s="66"/>
      <c r="E103" s="66"/>
    </row>
    <row r="104" spans="1:5" x14ac:dyDescent="0.2">
      <c r="A104" s="68">
        <v>4323</v>
      </c>
      <c r="B104" s="66" t="s">
        <v>316</v>
      </c>
      <c r="C104" s="69">
        <v>0</v>
      </c>
      <c r="D104" s="66"/>
      <c r="E104" s="66"/>
    </row>
    <row r="105" spans="1:5" x14ac:dyDescent="0.2">
      <c r="A105" s="68">
        <v>4324</v>
      </c>
      <c r="B105" s="66" t="s">
        <v>317</v>
      </c>
      <c r="C105" s="69">
        <v>0</v>
      </c>
      <c r="D105" s="66"/>
      <c r="E105" s="66"/>
    </row>
    <row r="106" spans="1:5" x14ac:dyDescent="0.2">
      <c r="A106" s="68">
        <v>4325</v>
      </c>
      <c r="B106" s="66" t="s">
        <v>318</v>
      </c>
      <c r="C106" s="69">
        <v>0</v>
      </c>
      <c r="D106" s="66"/>
      <c r="E106" s="66"/>
    </row>
    <row r="107" spans="1:5" x14ac:dyDescent="0.2">
      <c r="A107" s="68">
        <v>4330</v>
      </c>
      <c r="B107" s="66" t="s">
        <v>319</v>
      </c>
      <c r="C107" s="69">
        <v>0</v>
      </c>
      <c r="D107" s="66"/>
      <c r="E107" s="66"/>
    </row>
    <row r="108" spans="1:5" x14ac:dyDescent="0.2">
      <c r="A108" s="68">
        <v>4331</v>
      </c>
      <c r="B108" s="66" t="s">
        <v>319</v>
      </c>
      <c r="C108" s="69">
        <v>0</v>
      </c>
      <c r="D108" s="66"/>
      <c r="E108" s="66"/>
    </row>
    <row r="109" spans="1:5" x14ac:dyDescent="0.2">
      <c r="A109" s="68">
        <v>4340</v>
      </c>
      <c r="B109" s="66" t="s">
        <v>320</v>
      </c>
      <c r="C109" s="69">
        <v>0</v>
      </c>
      <c r="D109" s="66"/>
      <c r="E109" s="66"/>
    </row>
    <row r="110" spans="1:5" x14ac:dyDescent="0.2">
      <c r="A110" s="68">
        <v>4341</v>
      </c>
      <c r="B110" s="66" t="s">
        <v>320</v>
      </c>
      <c r="C110" s="69">
        <v>0</v>
      </c>
      <c r="D110" s="66"/>
      <c r="E110" s="66"/>
    </row>
    <row r="111" spans="1:5" x14ac:dyDescent="0.2">
      <c r="A111" s="68">
        <v>4390</v>
      </c>
      <c r="B111" s="66" t="s">
        <v>321</v>
      </c>
      <c r="C111" s="69">
        <v>0</v>
      </c>
      <c r="D111" s="66"/>
      <c r="E111" s="66"/>
    </row>
    <row r="112" spans="1:5" x14ac:dyDescent="0.2">
      <c r="A112" s="68">
        <v>4392</v>
      </c>
      <c r="B112" s="66" t="s">
        <v>322</v>
      </c>
      <c r="C112" s="69">
        <v>0</v>
      </c>
      <c r="D112" s="66"/>
      <c r="E112" s="66"/>
    </row>
    <row r="113" spans="1:9" x14ac:dyDescent="0.2">
      <c r="A113" s="68">
        <v>4393</v>
      </c>
      <c r="B113" s="66" t="s">
        <v>323</v>
      </c>
      <c r="C113" s="69">
        <v>0</v>
      </c>
      <c r="D113" s="66"/>
      <c r="E113" s="66"/>
    </row>
    <row r="114" spans="1:9" x14ac:dyDescent="0.2">
      <c r="A114" s="68">
        <v>4394</v>
      </c>
      <c r="B114" s="66" t="s">
        <v>324</v>
      </c>
      <c r="C114" s="69">
        <v>0</v>
      </c>
      <c r="D114" s="66"/>
      <c r="E114" s="66"/>
    </row>
    <row r="115" spans="1:9" x14ac:dyDescent="0.2">
      <c r="A115" s="68">
        <v>4395</v>
      </c>
      <c r="B115" s="66" t="s">
        <v>325</v>
      </c>
      <c r="C115" s="69">
        <v>0</v>
      </c>
      <c r="D115" s="66"/>
      <c r="E115" s="66"/>
    </row>
    <row r="116" spans="1:9" x14ac:dyDescent="0.2">
      <c r="A116" s="68">
        <v>4396</v>
      </c>
      <c r="B116" s="66" t="s">
        <v>326</v>
      </c>
      <c r="C116" s="69">
        <v>0</v>
      </c>
      <c r="D116" s="66"/>
      <c r="E116" s="66"/>
    </row>
    <row r="117" spans="1:9" x14ac:dyDescent="0.2">
      <c r="A117" s="68">
        <v>4397</v>
      </c>
      <c r="B117" s="66" t="s">
        <v>327</v>
      </c>
      <c r="C117" s="69">
        <v>0</v>
      </c>
      <c r="D117" s="66"/>
      <c r="E117" s="66"/>
    </row>
    <row r="118" spans="1:9" x14ac:dyDescent="0.2">
      <c r="A118" s="68">
        <v>4399</v>
      </c>
      <c r="B118" s="66" t="s">
        <v>321</v>
      </c>
      <c r="C118" s="69">
        <v>0</v>
      </c>
      <c r="D118" s="66"/>
      <c r="E118" s="66"/>
    </row>
    <row r="119" spans="1:9" x14ac:dyDescent="0.2">
      <c r="A119" s="64"/>
      <c r="B119" s="64"/>
      <c r="C119" s="64"/>
      <c r="D119" s="64"/>
      <c r="E119" s="64"/>
    </row>
    <row r="120" spans="1:9" x14ac:dyDescent="0.2">
      <c r="A120" s="62" t="s">
        <v>328</v>
      </c>
      <c r="B120" s="62"/>
      <c r="C120" s="62"/>
      <c r="D120" s="62"/>
      <c r="E120" s="62"/>
    </row>
    <row r="121" spans="1:9" x14ac:dyDescent="0.2">
      <c r="A121" s="63" t="s">
        <v>67</v>
      </c>
      <c r="B121" s="63" t="s">
        <v>68</v>
      </c>
      <c r="C121" s="63" t="s">
        <v>69</v>
      </c>
      <c r="D121" s="63" t="s">
        <v>329</v>
      </c>
      <c r="E121" s="63" t="s">
        <v>84</v>
      </c>
    </row>
    <row r="122" spans="1:9" x14ac:dyDescent="0.2">
      <c r="A122" s="68">
        <v>5000</v>
      </c>
      <c r="B122" s="66" t="s">
        <v>44</v>
      </c>
      <c r="C122" s="155">
        <f>+C123+C227+C260+C270+C285</f>
        <v>93068704.599999994</v>
      </c>
      <c r="D122" s="70">
        <f>IFERROR(C122/C122,"")</f>
        <v>1</v>
      </c>
      <c r="E122" s="66"/>
    </row>
    <row r="123" spans="1:9" x14ac:dyDescent="0.2">
      <c r="A123" s="68">
        <v>5100</v>
      </c>
      <c r="B123" s="66" t="s">
        <v>330</v>
      </c>
      <c r="C123" s="166">
        <f>+C124+C148+C175</f>
        <v>91729503.709999993</v>
      </c>
      <c r="D123" s="70">
        <f t="shared" ref="D123:D262" si="0">IFERROR(C123/C123,"")</f>
        <v>1</v>
      </c>
      <c r="E123" s="66"/>
    </row>
    <row r="124" spans="1:9" x14ac:dyDescent="0.2">
      <c r="A124" s="68">
        <v>5110</v>
      </c>
      <c r="B124" s="66" t="s">
        <v>331</v>
      </c>
      <c r="C124" s="155">
        <f>+C125+C127+C130+C135+C139</f>
        <v>60090355.909999996</v>
      </c>
      <c r="D124" s="70">
        <f t="shared" si="0"/>
        <v>1</v>
      </c>
      <c r="E124" s="66"/>
    </row>
    <row r="125" spans="1:9" x14ac:dyDescent="0.2">
      <c r="A125" s="68">
        <v>5111</v>
      </c>
      <c r="B125" s="66" t="s">
        <v>332</v>
      </c>
      <c r="C125" s="155">
        <v>24921026.140000001</v>
      </c>
      <c r="D125" s="70">
        <f t="shared" si="0"/>
        <v>1</v>
      </c>
    </row>
    <row r="126" spans="1:9" ht="22.5" x14ac:dyDescent="0.2">
      <c r="A126" s="68" t="s">
        <v>1191</v>
      </c>
      <c r="B126" s="66" t="s">
        <v>1192</v>
      </c>
      <c r="C126" s="165">
        <v>24921026.140000001</v>
      </c>
      <c r="D126" s="70" t="s">
        <v>671</v>
      </c>
      <c r="E126" s="167" t="s">
        <v>1356</v>
      </c>
    </row>
    <row r="127" spans="1:9" x14ac:dyDescent="0.2">
      <c r="A127" s="68">
        <v>5112</v>
      </c>
      <c r="B127" s="66" t="s">
        <v>333</v>
      </c>
      <c r="C127" s="164">
        <f>SUM(C128:C129)</f>
        <v>8745224.6500000004</v>
      </c>
      <c r="D127" s="70">
        <f t="shared" si="0"/>
        <v>1</v>
      </c>
      <c r="E127" s="66"/>
    </row>
    <row r="128" spans="1:9" ht="15" x14ac:dyDescent="0.25">
      <c r="A128" s="152" t="s">
        <v>1193</v>
      </c>
      <c r="B128" s="38" t="s">
        <v>1194</v>
      </c>
      <c r="C128" s="154">
        <v>635255.04000000004</v>
      </c>
      <c r="D128" t="s">
        <v>671</v>
      </c>
      <c r="E128" t="s">
        <v>671</v>
      </c>
      <c r="F128"/>
      <c r="G128"/>
      <c r="H128"/>
      <c r="I128"/>
    </row>
    <row r="129" spans="1:9" ht="15" x14ac:dyDescent="0.25">
      <c r="A129" s="152" t="s">
        <v>1195</v>
      </c>
      <c r="B129" s="38" t="s">
        <v>1196</v>
      </c>
      <c r="C129" s="154">
        <v>8109969.6100000003</v>
      </c>
      <c r="D129" t="s">
        <v>671</v>
      </c>
      <c r="E129" s="68" t="s">
        <v>1357</v>
      </c>
      <c r="F129"/>
      <c r="G129"/>
      <c r="H129"/>
      <c r="I129"/>
    </row>
    <row r="130" spans="1:9" x14ac:dyDescent="0.2">
      <c r="A130" s="68">
        <v>5113</v>
      </c>
      <c r="B130" s="66" t="s">
        <v>334</v>
      </c>
      <c r="C130" s="164">
        <f>SUM(C131:C134)</f>
        <v>6504328.4199999999</v>
      </c>
      <c r="D130" s="70">
        <f t="shared" si="0"/>
        <v>1</v>
      </c>
      <c r="E130" s="66"/>
    </row>
    <row r="131" spans="1:9" x14ac:dyDescent="0.2">
      <c r="A131" s="68" t="s">
        <v>1197</v>
      </c>
      <c r="B131" s="66" t="s">
        <v>1198</v>
      </c>
      <c r="C131" s="165">
        <v>1480813.4</v>
      </c>
      <c r="D131" s="70" t="s">
        <v>671</v>
      </c>
      <c r="E131" s="66" t="s">
        <v>671</v>
      </c>
    </row>
    <row r="132" spans="1:9" x14ac:dyDescent="0.2">
      <c r="A132" s="68" t="s">
        <v>1199</v>
      </c>
      <c r="B132" s="66" t="s">
        <v>1200</v>
      </c>
      <c r="C132" s="165">
        <v>1118571.74</v>
      </c>
      <c r="D132" s="70" t="s">
        <v>671</v>
      </c>
      <c r="E132" s="66" t="s">
        <v>671</v>
      </c>
    </row>
    <row r="133" spans="1:9" x14ac:dyDescent="0.2">
      <c r="A133" s="68" t="s">
        <v>1201</v>
      </c>
      <c r="B133" s="66" t="s">
        <v>1202</v>
      </c>
      <c r="C133" s="165">
        <v>3558785.62</v>
      </c>
      <c r="D133" s="70" t="s">
        <v>671</v>
      </c>
      <c r="E133" s="66" t="s">
        <v>671</v>
      </c>
    </row>
    <row r="134" spans="1:9" x14ac:dyDescent="0.2">
      <c r="A134" s="68" t="s">
        <v>1203</v>
      </c>
      <c r="B134" s="66" t="s">
        <v>1204</v>
      </c>
      <c r="C134" s="165">
        <v>346157.66</v>
      </c>
      <c r="D134" s="70" t="s">
        <v>671</v>
      </c>
      <c r="E134" s="66" t="s">
        <v>671</v>
      </c>
    </row>
    <row r="135" spans="1:9" x14ac:dyDescent="0.2">
      <c r="A135" s="68">
        <v>5114</v>
      </c>
      <c r="B135" s="66" t="s">
        <v>335</v>
      </c>
      <c r="C135" s="164">
        <f>SUM(C136:C138)</f>
        <v>8866934.6500000004</v>
      </c>
      <c r="D135" s="70">
        <f t="shared" si="0"/>
        <v>1</v>
      </c>
      <c r="E135" s="66"/>
    </row>
    <row r="136" spans="1:9" x14ac:dyDescent="0.2">
      <c r="A136" s="68" t="s">
        <v>1205</v>
      </c>
      <c r="B136" s="66" t="s">
        <v>1206</v>
      </c>
      <c r="C136" s="165">
        <v>4093649.72</v>
      </c>
      <c r="D136" s="70" t="s">
        <v>671</v>
      </c>
      <c r="E136" s="66" t="s">
        <v>671</v>
      </c>
    </row>
    <row r="137" spans="1:9" x14ac:dyDescent="0.2">
      <c r="A137" s="68" t="s">
        <v>1207</v>
      </c>
      <c r="B137" s="66" t="s">
        <v>1208</v>
      </c>
      <c r="C137" s="165">
        <v>1969890.91</v>
      </c>
      <c r="D137" s="70" t="s">
        <v>671</v>
      </c>
      <c r="E137" s="66" t="s">
        <v>671</v>
      </c>
    </row>
    <row r="138" spans="1:9" x14ac:dyDescent="0.2">
      <c r="A138" s="68" t="s">
        <v>1209</v>
      </c>
      <c r="B138" s="66" t="s">
        <v>1210</v>
      </c>
      <c r="C138" s="165">
        <v>2803394.02</v>
      </c>
      <c r="D138" s="70" t="s">
        <v>671</v>
      </c>
      <c r="E138" s="66" t="s">
        <v>671</v>
      </c>
    </row>
    <row r="139" spans="1:9" x14ac:dyDescent="0.2">
      <c r="A139" s="68">
        <v>5115</v>
      </c>
      <c r="B139" s="66" t="s">
        <v>336</v>
      </c>
      <c r="C139" s="164">
        <f>SUM(C140:C146)</f>
        <v>11052842.050000001</v>
      </c>
      <c r="D139" s="70">
        <f t="shared" si="0"/>
        <v>1</v>
      </c>
      <c r="E139" s="66"/>
    </row>
    <row r="140" spans="1:9" ht="15" x14ac:dyDescent="0.25">
      <c r="A140" s="152" t="s">
        <v>1211</v>
      </c>
      <c r="B140" s="38" t="s">
        <v>1212</v>
      </c>
      <c r="C140" s="154">
        <v>2544124.15</v>
      </c>
      <c r="D140" t="s">
        <v>671</v>
      </c>
      <c r="E140" t="s">
        <v>671</v>
      </c>
      <c r="F140"/>
      <c r="G140"/>
      <c r="H140"/>
      <c r="I140"/>
    </row>
    <row r="141" spans="1:9" ht="15" x14ac:dyDescent="0.25">
      <c r="A141" s="152" t="s">
        <v>1213</v>
      </c>
      <c r="B141" s="38" t="s">
        <v>1214</v>
      </c>
      <c r="C141" s="154">
        <v>772913.9</v>
      </c>
      <c r="D141" t="s">
        <v>671</v>
      </c>
      <c r="E141" t="s">
        <v>671</v>
      </c>
      <c r="F141"/>
      <c r="G141"/>
      <c r="H141"/>
      <c r="I141"/>
    </row>
    <row r="142" spans="1:9" ht="15" x14ac:dyDescent="0.25">
      <c r="A142" s="152" t="s">
        <v>1215</v>
      </c>
      <c r="B142" s="38" t="s">
        <v>1216</v>
      </c>
      <c r="C142" s="154">
        <v>2224725</v>
      </c>
      <c r="D142" t="s">
        <v>671</v>
      </c>
      <c r="E142" t="s">
        <v>671</v>
      </c>
      <c r="F142"/>
      <c r="G142"/>
      <c r="H142"/>
      <c r="I142"/>
    </row>
    <row r="143" spans="1:9" ht="15" x14ac:dyDescent="0.25">
      <c r="A143" s="152" t="s">
        <v>1217</v>
      </c>
      <c r="B143" s="38" t="s">
        <v>1218</v>
      </c>
      <c r="C143" s="154">
        <v>239764.97</v>
      </c>
      <c r="D143" t="s">
        <v>671</v>
      </c>
      <c r="E143" t="s">
        <v>671</v>
      </c>
      <c r="F143"/>
      <c r="G143"/>
      <c r="H143"/>
      <c r="I143"/>
    </row>
    <row r="144" spans="1:9" ht="15" x14ac:dyDescent="0.25">
      <c r="A144" s="152" t="s">
        <v>1219</v>
      </c>
      <c r="B144" s="38" t="s">
        <v>1220</v>
      </c>
      <c r="C144" s="154">
        <v>327066.99</v>
      </c>
      <c r="D144" t="s">
        <v>671</v>
      </c>
      <c r="E144" t="s">
        <v>671</v>
      </c>
      <c r="F144"/>
      <c r="G144"/>
      <c r="H144"/>
      <c r="I144"/>
    </row>
    <row r="145" spans="1:9" ht="15" x14ac:dyDescent="0.25">
      <c r="A145" s="152" t="s">
        <v>1221</v>
      </c>
      <c r="B145" s="38" t="s">
        <v>1222</v>
      </c>
      <c r="C145" s="154">
        <v>2472122.7400000002</v>
      </c>
      <c r="D145" t="s">
        <v>671</v>
      </c>
      <c r="E145" t="s">
        <v>671</v>
      </c>
      <c r="F145"/>
      <c r="G145"/>
      <c r="H145"/>
      <c r="I145"/>
    </row>
    <row r="146" spans="1:9" ht="15" x14ac:dyDescent="0.25">
      <c r="A146" s="152" t="s">
        <v>1223</v>
      </c>
      <c r="B146" s="38" t="s">
        <v>1224</v>
      </c>
      <c r="C146" s="154">
        <v>2472124.2999999998</v>
      </c>
      <c r="D146" t="s">
        <v>671</v>
      </c>
      <c r="E146" t="s">
        <v>671</v>
      </c>
      <c r="F146"/>
      <c r="G146"/>
      <c r="H146"/>
      <c r="I146"/>
    </row>
    <row r="147" spans="1:9" x14ac:dyDescent="0.2">
      <c r="A147" s="68">
        <v>5116</v>
      </c>
      <c r="B147" s="66" t="s">
        <v>337</v>
      </c>
      <c r="C147" s="154">
        <v>0</v>
      </c>
      <c r="D147" s="70" t="str">
        <f t="shared" si="0"/>
        <v/>
      </c>
      <c r="E147" s="66"/>
    </row>
    <row r="148" spans="1:9" x14ac:dyDescent="0.2">
      <c r="A148" s="68">
        <v>5120</v>
      </c>
      <c r="B148" s="66" t="s">
        <v>338</v>
      </c>
      <c r="C148" s="155">
        <f>+C149+C155+C158+C161+C163+C165+C169</f>
        <v>1692783.62</v>
      </c>
      <c r="D148" s="70">
        <f t="shared" si="0"/>
        <v>1</v>
      </c>
      <c r="E148" s="66"/>
    </row>
    <row r="149" spans="1:9" x14ac:dyDescent="0.2">
      <c r="A149" s="68">
        <v>5121</v>
      </c>
      <c r="B149" s="66" t="s">
        <v>339</v>
      </c>
      <c r="C149" s="155">
        <f>SUM(C150:C154)</f>
        <v>565362.29</v>
      </c>
      <c r="D149" s="70">
        <f t="shared" si="0"/>
        <v>1</v>
      </c>
      <c r="E149" s="66"/>
    </row>
    <row r="150" spans="1:9" ht="15" x14ac:dyDescent="0.25">
      <c r="A150" s="152" t="s">
        <v>1225</v>
      </c>
      <c r="B150" s="38" t="s">
        <v>1226</v>
      </c>
      <c r="C150" s="154">
        <v>82757.39</v>
      </c>
      <c r="D150" t="s">
        <v>671</v>
      </c>
      <c r="E150" t="s">
        <v>671</v>
      </c>
      <c r="F150"/>
      <c r="G150"/>
      <c r="H150"/>
      <c r="I150"/>
    </row>
    <row r="151" spans="1:9" ht="15" x14ac:dyDescent="0.25">
      <c r="A151" s="152" t="s">
        <v>1227</v>
      </c>
      <c r="B151" s="38" t="s">
        <v>1228</v>
      </c>
      <c r="C151" s="154">
        <v>161074.18</v>
      </c>
      <c r="D151" t="s">
        <v>671</v>
      </c>
      <c r="E151" t="s">
        <v>671</v>
      </c>
      <c r="F151"/>
      <c r="G151"/>
      <c r="H151"/>
      <c r="I151"/>
    </row>
    <row r="152" spans="1:9" ht="15" x14ac:dyDescent="0.25">
      <c r="A152" s="152" t="s">
        <v>1229</v>
      </c>
      <c r="B152" s="38" t="s">
        <v>1230</v>
      </c>
      <c r="C152" s="154">
        <v>11962</v>
      </c>
      <c r="D152" t="s">
        <v>671</v>
      </c>
      <c r="E152" t="s">
        <v>671</v>
      </c>
      <c r="F152"/>
      <c r="G152"/>
      <c r="H152"/>
      <c r="I152"/>
    </row>
    <row r="153" spans="1:9" ht="15" x14ac:dyDescent="0.25">
      <c r="A153" s="152" t="s">
        <v>1231</v>
      </c>
      <c r="B153" s="38" t="s">
        <v>1232</v>
      </c>
      <c r="C153" s="154">
        <v>298674.98</v>
      </c>
      <c r="D153" t="s">
        <v>671</v>
      </c>
      <c r="E153" t="s">
        <v>671</v>
      </c>
      <c r="F153"/>
      <c r="G153"/>
      <c r="H153"/>
      <c r="I153"/>
    </row>
    <row r="154" spans="1:9" ht="15" x14ac:dyDescent="0.25">
      <c r="A154" s="152" t="s">
        <v>1233</v>
      </c>
      <c r="B154" s="38" t="s">
        <v>1234</v>
      </c>
      <c r="C154" s="154">
        <v>10893.74</v>
      </c>
      <c r="D154" t="s">
        <v>671</v>
      </c>
      <c r="E154" t="s">
        <v>671</v>
      </c>
      <c r="F154"/>
      <c r="G154"/>
      <c r="H154"/>
      <c r="I154"/>
    </row>
    <row r="155" spans="1:9" x14ac:dyDescent="0.2">
      <c r="A155" s="68">
        <v>5122</v>
      </c>
      <c r="B155" s="66" t="s">
        <v>340</v>
      </c>
      <c r="C155" s="164">
        <f>+C156</f>
        <v>241412.52</v>
      </c>
      <c r="D155" s="70">
        <f t="shared" si="0"/>
        <v>1</v>
      </c>
      <c r="E155" s="66"/>
    </row>
    <row r="156" spans="1:9" ht="15" x14ac:dyDescent="0.25">
      <c r="A156" s="152" t="s">
        <v>1235</v>
      </c>
      <c r="B156" s="38" t="s">
        <v>1236</v>
      </c>
      <c r="C156" s="154">
        <v>241412.52</v>
      </c>
      <c r="D156" t="s">
        <v>671</v>
      </c>
      <c r="E156" t="s">
        <v>671</v>
      </c>
      <c r="F156"/>
      <c r="G156"/>
      <c r="H156"/>
      <c r="I156"/>
    </row>
    <row r="157" spans="1:9" x14ac:dyDescent="0.2">
      <c r="A157" s="68">
        <v>5123</v>
      </c>
      <c r="B157" s="66" t="s">
        <v>341</v>
      </c>
      <c r="C157" s="154">
        <v>0</v>
      </c>
      <c r="D157" s="70" t="str">
        <f t="shared" si="0"/>
        <v/>
      </c>
      <c r="E157" s="66"/>
    </row>
    <row r="158" spans="1:9" x14ac:dyDescent="0.2">
      <c r="A158" s="68">
        <v>5124</v>
      </c>
      <c r="B158" s="66" t="s">
        <v>342</v>
      </c>
      <c r="C158" s="155">
        <f>SUM(C159:C160)</f>
        <v>450096.25</v>
      </c>
      <c r="D158" s="70">
        <f t="shared" si="0"/>
        <v>1</v>
      </c>
      <c r="E158" s="66"/>
    </row>
    <row r="159" spans="1:9" ht="15" x14ac:dyDescent="0.25">
      <c r="A159" s="152" t="s">
        <v>1237</v>
      </c>
      <c r="B159" s="38" t="s">
        <v>1238</v>
      </c>
      <c r="C159" s="154">
        <v>57282.28</v>
      </c>
      <c r="D159" t="s">
        <v>671</v>
      </c>
      <c r="E159" t="s">
        <v>671</v>
      </c>
      <c r="F159"/>
      <c r="G159"/>
      <c r="H159"/>
      <c r="I159"/>
    </row>
    <row r="160" spans="1:9" ht="15" x14ac:dyDescent="0.25">
      <c r="A160" s="152" t="s">
        <v>1239</v>
      </c>
      <c r="B160" s="38" t="s">
        <v>1240</v>
      </c>
      <c r="C160" s="154">
        <v>392813.97</v>
      </c>
      <c r="D160" t="s">
        <v>671</v>
      </c>
      <c r="E160" t="s">
        <v>671</v>
      </c>
      <c r="F160"/>
      <c r="G160"/>
      <c r="H160"/>
      <c r="I160"/>
    </row>
    <row r="161" spans="1:9" x14ac:dyDescent="0.2">
      <c r="A161" s="68">
        <v>5125</v>
      </c>
      <c r="B161" s="66" t="s">
        <v>343</v>
      </c>
      <c r="C161" s="164">
        <f>+C162</f>
        <v>8260.83</v>
      </c>
      <c r="D161" s="70">
        <f t="shared" si="0"/>
        <v>1</v>
      </c>
      <c r="E161" s="66"/>
    </row>
    <row r="162" spans="1:9" ht="15" x14ac:dyDescent="0.25">
      <c r="A162" s="152" t="s">
        <v>1241</v>
      </c>
      <c r="B162" s="38" t="s">
        <v>1242</v>
      </c>
      <c r="C162" s="154">
        <v>8260.83</v>
      </c>
      <c r="D162" t="s">
        <v>671</v>
      </c>
      <c r="E162" t="s">
        <v>671</v>
      </c>
      <c r="F162"/>
      <c r="G162"/>
      <c r="H162"/>
      <c r="I162"/>
    </row>
    <row r="163" spans="1:9" x14ac:dyDescent="0.2">
      <c r="A163" s="68">
        <v>5126</v>
      </c>
      <c r="B163" s="66" t="s">
        <v>344</v>
      </c>
      <c r="C163" s="164">
        <f>+C164</f>
        <v>258038.9</v>
      </c>
      <c r="D163" s="70">
        <f t="shared" si="0"/>
        <v>1</v>
      </c>
      <c r="E163" s="66"/>
    </row>
    <row r="164" spans="1:9" x14ac:dyDescent="0.2">
      <c r="A164" s="68" t="s">
        <v>1243</v>
      </c>
      <c r="B164" s="66" t="s">
        <v>1244</v>
      </c>
      <c r="C164" s="165">
        <v>258038.9</v>
      </c>
      <c r="D164" s="70" t="s">
        <v>671</v>
      </c>
      <c r="E164" s="66" t="s">
        <v>671</v>
      </c>
    </row>
    <row r="165" spans="1:9" x14ac:dyDescent="0.2">
      <c r="A165" s="68">
        <v>5127</v>
      </c>
      <c r="B165" s="66" t="s">
        <v>345</v>
      </c>
      <c r="C165" s="164">
        <f>SUM(C166:C167)</f>
        <v>136412.58000000002</v>
      </c>
      <c r="D165" s="70">
        <f t="shared" si="0"/>
        <v>1</v>
      </c>
      <c r="E165" s="66"/>
    </row>
    <row r="166" spans="1:9" x14ac:dyDescent="0.2">
      <c r="A166" s="68" t="s">
        <v>1245</v>
      </c>
      <c r="B166" s="66" t="s">
        <v>1246</v>
      </c>
      <c r="C166" s="165">
        <v>63524</v>
      </c>
      <c r="D166" s="70" t="s">
        <v>671</v>
      </c>
      <c r="E166" s="66" t="s">
        <v>671</v>
      </c>
    </row>
    <row r="167" spans="1:9" x14ac:dyDescent="0.2">
      <c r="A167" s="68" t="s">
        <v>1247</v>
      </c>
      <c r="B167" s="66" t="s">
        <v>1248</v>
      </c>
      <c r="C167" s="165">
        <v>72888.58</v>
      </c>
      <c r="D167" s="70" t="s">
        <v>671</v>
      </c>
      <c r="E167" s="66" t="s">
        <v>671</v>
      </c>
    </row>
    <row r="168" spans="1:9" x14ac:dyDescent="0.2">
      <c r="A168" s="68">
        <v>5128</v>
      </c>
      <c r="B168" s="66" t="s">
        <v>346</v>
      </c>
      <c r="C168" s="165">
        <v>0</v>
      </c>
      <c r="D168" s="70" t="str">
        <f t="shared" si="0"/>
        <v/>
      </c>
      <c r="E168" s="66"/>
    </row>
    <row r="169" spans="1:9" x14ac:dyDescent="0.2">
      <c r="A169" s="68">
        <v>5129</v>
      </c>
      <c r="B169" s="66" t="s">
        <v>347</v>
      </c>
      <c r="C169" s="164">
        <f>SUM(C170:C174)</f>
        <v>33200.25</v>
      </c>
      <c r="D169" s="70">
        <f t="shared" si="0"/>
        <v>1</v>
      </c>
      <c r="E169" s="66"/>
    </row>
    <row r="170" spans="1:9" x14ac:dyDescent="0.2">
      <c r="A170" s="68" t="s">
        <v>1249</v>
      </c>
      <c r="B170" s="66" t="s">
        <v>1250</v>
      </c>
      <c r="C170" s="165">
        <v>7775</v>
      </c>
      <c r="D170" s="70" t="s">
        <v>671</v>
      </c>
      <c r="E170" s="66" t="s">
        <v>671</v>
      </c>
    </row>
    <row r="171" spans="1:9" x14ac:dyDescent="0.2">
      <c r="A171" s="68" t="s">
        <v>1251</v>
      </c>
      <c r="B171" s="66" t="s">
        <v>1252</v>
      </c>
      <c r="C171" s="165">
        <v>60</v>
      </c>
      <c r="D171" s="70" t="s">
        <v>671</v>
      </c>
      <c r="E171" s="66" t="s">
        <v>671</v>
      </c>
    </row>
    <row r="172" spans="1:9" x14ac:dyDescent="0.2">
      <c r="A172" s="68" t="s">
        <v>1253</v>
      </c>
      <c r="B172" s="66" t="s">
        <v>1254</v>
      </c>
      <c r="C172" s="165">
        <v>7300</v>
      </c>
      <c r="D172" s="70" t="s">
        <v>671</v>
      </c>
      <c r="E172" s="66" t="s">
        <v>671</v>
      </c>
    </row>
    <row r="173" spans="1:9" x14ac:dyDescent="0.2">
      <c r="A173" s="68" t="s">
        <v>1255</v>
      </c>
      <c r="B173" s="66" t="s">
        <v>1256</v>
      </c>
      <c r="C173" s="165">
        <v>2130</v>
      </c>
      <c r="D173" s="70" t="s">
        <v>671</v>
      </c>
      <c r="E173" s="66" t="s">
        <v>671</v>
      </c>
    </row>
    <row r="174" spans="1:9" x14ac:dyDescent="0.2">
      <c r="A174" s="68" t="s">
        <v>1257</v>
      </c>
      <c r="B174" s="66" t="s">
        <v>1256</v>
      </c>
      <c r="C174" s="165">
        <v>15935.25</v>
      </c>
      <c r="D174" s="70" t="s">
        <v>671</v>
      </c>
      <c r="E174" s="66" t="s">
        <v>671</v>
      </c>
    </row>
    <row r="175" spans="1:9" x14ac:dyDescent="0.2">
      <c r="A175" s="68">
        <v>5130</v>
      </c>
      <c r="B175" s="66" t="s">
        <v>348</v>
      </c>
      <c r="C175" s="155">
        <f>+C176+C183+C186+C191+C197+C205+C211+C215+C222</f>
        <v>29946364.18</v>
      </c>
      <c r="D175" s="70">
        <f t="shared" si="0"/>
        <v>1</v>
      </c>
      <c r="E175" s="66"/>
    </row>
    <row r="176" spans="1:9" x14ac:dyDescent="0.2">
      <c r="A176" s="68">
        <v>5131</v>
      </c>
      <c r="B176" s="66" t="s">
        <v>349</v>
      </c>
      <c r="C176" s="164">
        <f>SUM(C177:C182)</f>
        <v>1437525.22</v>
      </c>
      <c r="D176" s="70">
        <f t="shared" si="0"/>
        <v>1</v>
      </c>
      <c r="E176" s="66"/>
    </row>
    <row r="177" spans="1:5" x14ac:dyDescent="0.2">
      <c r="A177" s="68" t="s">
        <v>1258</v>
      </c>
      <c r="B177" s="66" t="s">
        <v>1259</v>
      </c>
      <c r="C177" s="165">
        <v>679272.48</v>
      </c>
      <c r="D177" s="70" t="s">
        <v>671</v>
      </c>
      <c r="E177" s="66" t="s">
        <v>671</v>
      </c>
    </row>
    <row r="178" spans="1:5" x14ac:dyDescent="0.2">
      <c r="A178" s="68" t="s">
        <v>1260</v>
      </c>
      <c r="B178" s="66" t="s">
        <v>1261</v>
      </c>
      <c r="C178" s="165">
        <v>1896</v>
      </c>
      <c r="D178" s="70" t="s">
        <v>671</v>
      </c>
      <c r="E178" s="66" t="s">
        <v>671</v>
      </c>
    </row>
    <row r="179" spans="1:5" x14ac:dyDescent="0.2">
      <c r="A179" s="68" t="s">
        <v>1262</v>
      </c>
      <c r="B179" s="66" t="s">
        <v>1263</v>
      </c>
      <c r="C179" s="165">
        <v>177365.11</v>
      </c>
      <c r="D179" s="70" t="s">
        <v>671</v>
      </c>
      <c r="E179" s="66" t="s">
        <v>671</v>
      </c>
    </row>
    <row r="180" spans="1:5" x14ac:dyDescent="0.2">
      <c r="A180" s="68" t="s">
        <v>1264</v>
      </c>
      <c r="B180" s="66" t="s">
        <v>1265</v>
      </c>
      <c r="C180" s="165">
        <v>223800.8</v>
      </c>
      <c r="D180" s="70" t="s">
        <v>671</v>
      </c>
      <c r="E180" s="66" t="s">
        <v>671</v>
      </c>
    </row>
    <row r="181" spans="1:5" x14ac:dyDescent="0.2">
      <c r="A181" s="68" t="s">
        <v>1266</v>
      </c>
      <c r="B181" s="66" t="s">
        <v>1267</v>
      </c>
      <c r="C181" s="165">
        <v>341489.97</v>
      </c>
      <c r="D181" s="70" t="s">
        <v>671</v>
      </c>
      <c r="E181" s="66" t="s">
        <v>671</v>
      </c>
    </row>
    <row r="182" spans="1:5" x14ac:dyDescent="0.2">
      <c r="A182" s="68" t="s">
        <v>1268</v>
      </c>
      <c r="B182" s="66" t="s">
        <v>1269</v>
      </c>
      <c r="C182" s="165">
        <v>13700.86</v>
      </c>
      <c r="D182" s="70" t="s">
        <v>671</v>
      </c>
      <c r="E182" s="66" t="s">
        <v>671</v>
      </c>
    </row>
    <row r="183" spans="1:5" x14ac:dyDescent="0.2">
      <c r="A183" s="68">
        <v>5132</v>
      </c>
      <c r="B183" s="66" t="s">
        <v>350</v>
      </c>
      <c r="C183" s="164">
        <f>SUM(C184:C185)</f>
        <v>23778.59</v>
      </c>
      <c r="D183" s="70">
        <f t="shared" si="0"/>
        <v>1</v>
      </c>
      <c r="E183" s="66"/>
    </row>
    <row r="184" spans="1:5" x14ac:dyDescent="0.2">
      <c r="A184" s="68" t="s">
        <v>1270</v>
      </c>
      <c r="B184" s="66" t="s">
        <v>1271</v>
      </c>
      <c r="C184" s="165">
        <v>18578.59</v>
      </c>
      <c r="D184" s="70" t="s">
        <v>671</v>
      </c>
      <c r="E184" s="66" t="s">
        <v>671</v>
      </c>
    </row>
    <row r="185" spans="1:5" x14ac:dyDescent="0.2">
      <c r="A185" s="68" t="s">
        <v>1272</v>
      </c>
      <c r="B185" s="66" t="s">
        <v>1273</v>
      </c>
      <c r="C185" s="165">
        <v>5200</v>
      </c>
      <c r="D185" s="70" t="s">
        <v>671</v>
      </c>
      <c r="E185" s="66" t="s">
        <v>671</v>
      </c>
    </row>
    <row r="186" spans="1:5" x14ac:dyDescent="0.2">
      <c r="A186" s="68">
        <v>5133</v>
      </c>
      <c r="B186" s="66" t="s">
        <v>351</v>
      </c>
      <c r="C186" s="164">
        <f>SUM(C187:C190)</f>
        <v>1754417.05</v>
      </c>
      <c r="D186" s="70">
        <f t="shared" si="0"/>
        <v>1</v>
      </c>
      <c r="E186" s="66"/>
    </row>
    <row r="187" spans="1:5" x14ac:dyDescent="0.2">
      <c r="A187" s="68" t="s">
        <v>1274</v>
      </c>
      <c r="B187" s="66" t="s">
        <v>1275</v>
      </c>
      <c r="C187" s="165">
        <v>246988.54</v>
      </c>
      <c r="D187" s="70" t="s">
        <v>671</v>
      </c>
      <c r="E187" s="66" t="s">
        <v>671</v>
      </c>
    </row>
    <row r="188" spans="1:5" x14ac:dyDescent="0.2">
      <c r="A188" s="68" t="s">
        <v>1276</v>
      </c>
      <c r="B188" s="66" t="s">
        <v>1277</v>
      </c>
      <c r="C188" s="165">
        <v>36924.14</v>
      </c>
      <c r="D188" s="70" t="s">
        <v>671</v>
      </c>
      <c r="E188" s="66" t="s">
        <v>671</v>
      </c>
    </row>
    <row r="189" spans="1:5" x14ac:dyDescent="0.2">
      <c r="A189" s="68" t="s">
        <v>1278</v>
      </c>
      <c r="B189" s="66" t="s">
        <v>1279</v>
      </c>
      <c r="C189" s="165">
        <v>95078</v>
      </c>
      <c r="D189" s="70" t="s">
        <v>671</v>
      </c>
      <c r="E189" s="66" t="s">
        <v>671</v>
      </c>
    </row>
    <row r="190" spans="1:5" x14ac:dyDescent="0.2">
      <c r="A190" s="68" t="s">
        <v>1280</v>
      </c>
      <c r="B190" s="66" t="s">
        <v>1281</v>
      </c>
      <c r="C190" s="165">
        <v>1375426.37</v>
      </c>
      <c r="D190" s="70" t="s">
        <v>671</v>
      </c>
      <c r="E190" s="66" t="s">
        <v>671</v>
      </c>
    </row>
    <row r="191" spans="1:5" x14ac:dyDescent="0.2">
      <c r="A191" s="68">
        <v>5134</v>
      </c>
      <c r="B191" s="66" t="s">
        <v>352</v>
      </c>
      <c r="C191" s="164">
        <f>SUM(C192:C196)</f>
        <v>106962.31</v>
      </c>
      <c r="D191" s="70">
        <f t="shared" si="0"/>
        <v>1</v>
      </c>
      <c r="E191" s="66"/>
    </row>
    <row r="192" spans="1:5" x14ac:dyDescent="0.2">
      <c r="A192" s="68" t="s">
        <v>1282</v>
      </c>
      <c r="B192" s="66" t="s">
        <v>1283</v>
      </c>
      <c r="C192" s="165">
        <v>22293.8</v>
      </c>
      <c r="D192" s="70" t="s">
        <v>671</v>
      </c>
      <c r="E192" s="66" t="s">
        <v>671</v>
      </c>
    </row>
    <row r="193" spans="1:9" x14ac:dyDescent="0.2">
      <c r="A193" s="68" t="s">
        <v>1284</v>
      </c>
      <c r="B193" s="66" t="s">
        <v>1285</v>
      </c>
      <c r="C193" s="165">
        <v>12058.43</v>
      </c>
      <c r="D193" s="70" t="s">
        <v>671</v>
      </c>
      <c r="E193" s="66" t="s">
        <v>671</v>
      </c>
    </row>
    <row r="194" spans="1:9" x14ac:dyDescent="0.2">
      <c r="A194" s="68" t="s">
        <v>1286</v>
      </c>
      <c r="B194" s="66" t="s">
        <v>1287</v>
      </c>
      <c r="C194" s="165">
        <v>56302.21</v>
      </c>
      <c r="D194" s="70" t="s">
        <v>671</v>
      </c>
      <c r="E194" s="66" t="s">
        <v>671</v>
      </c>
    </row>
    <row r="195" spans="1:9" x14ac:dyDescent="0.2">
      <c r="A195" s="68" t="s">
        <v>1288</v>
      </c>
      <c r="B195" s="66" t="s">
        <v>1289</v>
      </c>
      <c r="C195" s="165">
        <v>11907.87</v>
      </c>
      <c r="D195" s="70" t="s">
        <v>671</v>
      </c>
      <c r="E195" s="66" t="s">
        <v>671</v>
      </c>
    </row>
    <row r="196" spans="1:9" x14ac:dyDescent="0.2">
      <c r="A196" s="68" t="s">
        <v>1290</v>
      </c>
      <c r="B196" s="66" t="s">
        <v>1291</v>
      </c>
      <c r="C196" s="165">
        <v>4400</v>
      </c>
      <c r="D196" s="70" t="s">
        <v>671</v>
      </c>
      <c r="E196" s="66" t="s">
        <v>671</v>
      </c>
    </row>
    <row r="197" spans="1:9" x14ac:dyDescent="0.2">
      <c r="A197" s="68">
        <v>5135</v>
      </c>
      <c r="B197" s="66" t="s">
        <v>353</v>
      </c>
      <c r="C197" s="164">
        <f>SUM(C198:C204)</f>
        <v>2639445.0399999996</v>
      </c>
      <c r="D197" s="70">
        <f t="shared" si="0"/>
        <v>1</v>
      </c>
      <c r="E197" s="66"/>
    </row>
    <row r="198" spans="1:9" ht="15" x14ac:dyDescent="0.25">
      <c r="A198" s="152" t="s">
        <v>1292</v>
      </c>
      <c r="B198" s="38" t="s">
        <v>1293</v>
      </c>
      <c r="C198" s="154">
        <v>2131519.5</v>
      </c>
      <c r="D198" t="s">
        <v>671</v>
      </c>
      <c r="E198" t="s">
        <v>671</v>
      </c>
      <c r="F198"/>
      <c r="G198"/>
      <c r="H198"/>
      <c r="I198"/>
    </row>
    <row r="199" spans="1:9" ht="15" x14ac:dyDescent="0.25">
      <c r="A199" s="152" t="s">
        <v>1294</v>
      </c>
      <c r="B199" s="38" t="s">
        <v>1295</v>
      </c>
      <c r="C199" s="154">
        <v>39502.26</v>
      </c>
      <c r="D199" t="s">
        <v>671</v>
      </c>
      <c r="E199" t="s">
        <v>671</v>
      </c>
      <c r="F199"/>
      <c r="G199"/>
      <c r="H199"/>
      <c r="I199"/>
    </row>
    <row r="200" spans="1:9" ht="15" x14ac:dyDescent="0.25">
      <c r="A200" s="152" t="s">
        <v>1296</v>
      </c>
      <c r="B200" s="38" t="s">
        <v>1297</v>
      </c>
      <c r="C200" s="154">
        <v>26150</v>
      </c>
      <c r="D200" t="s">
        <v>671</v>
      </c>
      <c r="E200" t="s">
        <v>671</v>
      </c>
      <c r="F200"/>
      <c r="G200"/>
      <c r="H200"/>
      <c r="I200"/>
    </row>
    <row r="201" spans="1:9" ht="15" x14ac:dyDescent="0.25">
      <c r="A201" s="152" t="s">
        <v>1298</v>
      </c>
      <c r="B201" s="38" t="s">
        <v>1297</v>
      </c>
      <c r="C201" s="154">
        <v>173777.4</v>
      </c>
      <c r="D201" t="s">
        <v>671</v>
      </c>
      <c r="E201" t="s">
        <v>671</v>
      </c>
      <c r="F201"/>
      <c r="G201"/>
      <c r="H201"/>
      <c r="I201"/>
    </row>
    <row r="202" spans="1:9" ht="15" x14ac:dyDescent="0.25">
      <c r="A202" s="152" t="s">
        <v>1299</v>
      </c>
      <c r="B202" s="38" t="s">
        <v>1300</v>
      </c>
      <c r="C202" s="154">
        <v>46301.52</v>
      </c>
      <c r="D202" t="s">
        <v>671</v>
      </c>
      <c r="E202" t="s">
        <v>671</v>
      </c>
      <c r="F202"/>
      <c r="G202"/>
      <c r="H202"/>
      <c r="I202"/>
    </row>
    <row r="203" spans="1:9" ht="15" x14ac:dyDescent="0.25">
      <c r="A203" s="152" t="s">
        <v>1301</v>
      </c>
      <c r="B203" s="38" t="s">
        <v>1297</v>
      </c>
      <c r="C203" s="154">
        <v>54565</v>
      </c>
      <c r="D203" t="s">
        <v>671</v>
      </c>
      <c r="E203" t="s">
        <v>671</v>
      </c>
      <c r="F203"/>
      <c r="G203"/>
      <c r="H203"/>
      <c r="I203"/>
    </row>
    <row r="204" spans="1:9" ht="15" x14ac:dyDescent="0.25">
      <c r="A204" s="152" t="s">
        <v>1302</v>
      </c>
      <c r="B204" s="38" t="s">
        <v>1303</v>
      </c>
      <c r="C204" s="154">
        <v>167629.35999999999</v>
      </c>
      <c r="D204" t="s">
        <v>671</v>
      </c>
      <c r="E204" t="s">
        <v>671</v>
      </c>
      <c r="F204"/>
      <c r="G204"/>
      <c r="H204"/>
      <c r="I204"/>
    </row>
    <row r="205" spans="1:9" x14ac:dyDescent="0.2">
      <c r="A205" s="68">
        <v>5136</v>
      </c>
      <c r="B205" s="66" t="s">
        <v>354</v>
      </c>
      <c r="C205" s="164">
        <f>SUM(C206:C210)</f>
        <v>2490633.94</v>
      </c>
      <c r="D205" s="70">
        <f t="shared" si="0"/>
        <v>1</v>
      </c>
      <c r="E205" s="66"/>
    </row>
    <row r="206" spans="1:9" x14ac:dyDescent="0.2">
      <c r="A206" s="68" t="s">
        <v>1304</v>
      </c>
      <c r="B206" s="66" t="s">
        <v>1305</v>
      </c>
      <c r="C206" s="165">
        <v>293375.81</v>
      </c>
      <c r="D206" s="70" t="s">
        <v>671</v>
      </c>
      <c r="E206" s="66" t="s">
        <v>671</v>
      </c>
    </row>
    <row r="207" spans="1:9" x14ac:dyDescent="0.2">
      <c r="A207" s="68" t="s">
        <v>1306</v>
      </c>
      <c r="B207" s="66" t="s">
        <v>1307</v>
      </c>
      <c r="C207" s="165">
        <v>978043.86</v>
      </c>
      <c r="D207" s="70" t="s">
        <v>671</v>
      </c>
      <c r="E207" s="66" t="s">
        <v>671</v>
      </c>
    </row>
    <row r="208" spans="1:9" x14ac:dyDescent="0.2">
      <c r="A208" s="68" t="s">
        <v>1308</v>
      </c>
      <c r="B208" s="66" t="s">
        <v>1309</v>
      </c>
      <c r="C208" s="165">
        <v>1159214.27</v>
      </c>
      <c r="D208" s="70" t="s">
        <v>671</v>
      </c>
      <c r="E208" s="66" t="s">
        <v>671</v>
      </c>
    </row>
    <row r="209" spans="1:9" x14ac:dyDescent="0.2">
      <c r="A209" s="68" t="s">
        <v>1310</v>
      </c>
      <c r="B209" s="66" t="s">
        <v>1311</v>
      </c>
      <c r="C209" s="165">
        <v>30000</v>
      </c>
      <c r="D209" s="70" t="s">
        <v>671</v>
      </c>
      <c r="E209" s="66" t="s">
        <v>671</v>
      </c>
    </row>
    <row r="210" spans="1:9" x14ac:dyDescent="0.2">
      <c r="A210" s="68" t="s">
        <v>1312</v>
      </c>
      <c r="B210" s="66" t="s">
        <v>1313</v>
      </c>
      <c r="C210" s="165">
        <v>30000</v>
      </c>
      <c r="D210" s="70" t="s">
        <v>671</v>
      </c>
      <c r="E210" s="66" t="s">
        <v>671</v>
      </c>
    </row>
    <row r="211" spans="1:9" x14ac:dyDescent="0.2">
      <c r="A211" s="68">
        <v>5137</v>
      </c>
      <c r="B211" s="66" t="s">
        <v>355</v>
      </c>
      <c r="C211" s="164">
        <f>SUM(C212:C214)</f>
        <v>231365.51</v>
      </c>
      <c r="D211" s="70">
        <f t="shared" si="0"/>
        <v>1</v>
      </c>
      <c r="E211" s="66"/>
    </row>
    <row r="212" spans="1:9" ht="15" x14ac:dyDescent="0.25">
      <c r="A212" s="152" t="s">
        <v>1314</v>
      </c>
      <c r="B212" s="38" t="s">
        <v>1315</v>
      </c>
      <c r="C212" s="154">
        <v>178308.09</v>
      </c>
      <c r="D212" t="s">
        <v>671</v>
      </c>
      <c r="E212" t="s">
        <v>671</v>
      </c>
      <c r="F212"/>
      <c r="G212"/>
      <c r="H212"/>
      <c r="I212"/>
    </row>
    <row r="213" spans="1:9" ht="15" x14ac:dyDescent="0.25">
      <c r="A213" s="152" t="s">
        <v>1316</v>
      </c>
      <c r="B213" s="38" t="s">
        <v>1317</v>
      </c>
      <c r="C213" s="154">
        <v>49218.29</v>
      </c>
      <c r="D213" t="s">
        <v>671</v>
      </c>
      <c r="E213" t="s">
        <v>671</v>
      </c>
      <c r="F213"/>
      <c r="G213"/>
      <c r="H213"/>
      <c r="I213"/>
    </row>
    <row r="214" spans="1:9" ht="15" x14ac:dyDescent="0.25">
      <c r="A214" s="152" t="s">
        <v>1318</v>
      </c>
      <c r="B214" s="38" t="s">
        <v>1319</v>
      </c>
      <c r="C214" s="154">
        <v>3839.13</v>
      </c>
      <c r="D214" t="s">
        <v>671</v>
      </c>
      <c r="E214" t="s">
        <v>671</v>
      </c>
      <c r="F214"/>
      <c r="G214"/>
      <c r="H214"/>
      <c r="I214"/>
    </row>
    <row r="215" spans="1:9" x14ac:dyDescent="0.2">
      <c r="A215" s="68">
        <v>5138</v>
      </c>
      <c r="B215" s="66" t="s">
        <v>356</v>
      </c>
      <c r="C215" s="164">
        <f>SUM(C216:C221)</f>
        <v>14764783.189999999</v>
      </c>
      <c r="D215" s="70">
        <f t="shared" si="0"/>
        <v>1</v>
      </c>
      <c r="E215" s="66"/>
    </row>
    <row r="216" spans="1:9" x14ac:dyDescent="0.2">
      <c r="A216" s="68" t="s">
        <v>1320</v>
      </c>
      <c r="B216" s="66" t="s">
        <v>1321</v>
      </c>
      <c r="C216" s="165">
        <v>11840.2</v>
      </c>
      <c r="D216" s="70" t="s">
        <v>671</v>
      </c>
      <c r="E216" s="66" t="s">
        <v>671</v>
      </c>
    </row>
    <row r="217" spans="1:9" x14ac:dyDescent="0.2">
      <c r="A217" s="68" t="s">
        <v>1322</v>
      </c>
      <c r="B217" s="66" t="s">
        <v>1323</v>
      </c>
      <c r="C217" s="165">
        <v>248367.06</v>
      </c>
      <c r="D217" s="70" t="s">
        <v>671</v>
      </c>
      <c r="E217" s="66" t="s">
        <v>671</v>
      </c>
    </row>
    <row r="218" spans="1:9" x14ac:dyDescent="0.2">
      <c r="A218" s="68" t="s">
        <v>1324</v>
      </c>
      <c r="B218" s="66" t="s">
        <v>1325</v>
      </c>
      <c r="C218" s="165">
        <v>13106361.789999999</v>
      </c>
      <c r="D218" s="70" t="s">
        <v>671</v>
      </c>
      <c r="E218" s="66" t="s">
        <v>671</v>
      </c>
    </row>
    <row r="219" spans="1:9" x14ac:dyDescent="0.2">
      <c r="A219" s="68" t="s">
        <v>1326</v>
      </c>
      <c r="B219" s="66" t="s">
        <v>1327</v>
      </c>
      <c r="C219" s="165">
        <v>1324968.93</v>
      </c>
      <c r="D219" s="70" t="s">
        <v>671</v>
      </c>
      <c r="E219" s="66" t="s">
        <v>671</v>
      </c>
    </row>
    <row r="220" spans="1:9" x14ac:dyDescent="0.2">
      <c r="A220" s="68" t="s">
        <v>1328</v>
      </c>
      <c r="B220" s="66" t="s">
        <v>1329</v>
      </c>
      <c r="C220" s="165">
        <v>2241.38</v>
      </c>
      <c r="D220" s="70" t="s">
        <v>671</v>
      </c>
      <c r="E220" s="66" t="s">
        <v>671</v>
      </c>
    </row>
    <row r="221" spans="1:9" x14ac:dyDescent="0.2">
      <c r="A221" s="68" t="s">
        <v>1330</v>
      </c>
      <c r="B221" s="66" t="s">
        <v>1331</v>
      </c>
      <c r="C221" s="165">
        <v>71003.83</v>
      </c>
      <c r="D221" s="70" t="s">
        <v>671</v>
      </c>
      <c r="E221" s="66" t="s">
        <v>671</v>
      </c>
    </row>
    <row r="222" spans="1:9" x14ac:dyDescent="0.2">
      <c r="A222" s="68">
        <v>5139</v>
      </c>
      <c r="B222" s="66" t="s">
        <v>357</v>
      </c>
      <c r="C222" s="164">
        <f>SUM(C223:C226)</f>
        <v>6497453.3300000001</v>
      </c>
      <c r="D222" s="70">
        <f t="shared" si="0"/>
        <v>1</v>
      </c>
      <c r="E222" s="66"/>
    </row>
    <row r="223" spans="1:9" ht="15" x14ac:dyDescent="0.25">
      <c r="A223" s="152" t="s">
        <v>1332</v>
      </c>
      <c r="B223" s="38" t="s">
        <v>1333</v>
      </c>
      <c r="C223" s="154">
        <v>4363545.4800000004</v>
      </c>
      <c r="D223" t="s">
        <v>671</v>
      </c>
      <c r="E223" t="s">
        <v>671</v>
      </c>
      <c r="F223"/>
      <c r="G223"/>
      <c r="H223"/>
      <c r="I223"/>
    </row>
    <row r="224" spans="1:9" ht="15" x14ac:dyDescent="0.25">
      <c r="A224" s="152" t="s">
        <v>1334</v>
      </c>
      <c r="B224" s="38" t="s">
        <v>1335</v>
      </c>
      <c r="C224" s="154">
        <v>259020.41</v>
      </c>
      <c r="D224" t="s">
        <v>671</v>
      </c>
      <c r="E224" t="s">
        <v>671</v>
      </c>
      <c r="F224"/>
      <c r="G224"/>
      <c r="H224"/>
      <c r="I224"/>
    </row>
    <row r="225" spans="1:9" ht="15" x14ac:dyDescent="0.25">
      <c r="A225" s="152" t="s">
        <v>1336</v>
      </c>
      <c r="B225" s="38" t="s">
        <v>1337</v>
      </c>
      <c r="C225" s="154">
        <v>1341981</v>
      </c>
      <c r="D225" t="s">
        <v>671</v>
      </c>
      <c r="E225" t="s">
        <v>671</v>
      </c>
      <c r="F225"/>
      <c r="G225"/>
      <c r="H225"/>
      <c r="I225"/>
    </row>
    <row r="226" spans="1:9" ht="15" x14ac:dyDescent="0.25">
      <c r="A226" s="152" t="s">
        <v>1338</v>
      </c>
      <c r="B226" s="38" t="s">
        <v>1339</v>
      </c>
      <c r="C226" s="154">
        <v>532906.43999999994</v>
      </c>
      <c r="D226" t="s">
        <v>671</v>
      </c>
      <c r="E226" t="s">
        <v>671</v>
      </c>
      <c r="F226"/>
      <c r="G226"/>
      <c r="H226"/>
      <c r="I226"/>
    </row>
    <row r="227" spans="1:9" x14ac:dyDescent="0.2">
      <c r="A227" s="68">
        <v>5200</v>
      </c>
      <c r="B227" s="66" t="s">
        <v>358</v>
      </c>
      <c r="C227" s="164">
        <f>SUM(C228:C259)</f>
        <v>0</v>
      </c>
      <c r="D227" s="70" t="str">
        <f t="shared" si="0"/>
        <v/>
      </c>
      <c r="E227" s="66"/>
    </row>
    <row r="228" spans="1:9" x14ac:dyDescent="0.2">
      <c r="A228" s="68">
        <v>5210</v>
      </c>
      <c r="B228" s="66" t="s">
        <v>359</v>
      </c>
      <c r="C228" s="165">
        <v>0</v>
      </c>
      <c r="D228" s="70" t="str">
        <f t="shared" si="0"/>
        <v/>
      </c>
      <c r="E228" s="66"/>
    </row>
    <row r="229" spans="1:9" x14ac:dyDescent="0.2">
      <c r="A229" s="68">
        <v>5211</v>
      </c>
      <c r="B229" s="66" t="s">
        <v>360</v>
      </c>
      <c r="C229" s="165">
        <v>0</v>
      </c>
      <c r="D229" s="70" t="str">
        <f t="shared" si="0"/>
        <v/>
      </c>
      <c r="E229" s="66"/>
    </row>
    <row r="230" spans="1:9" x14ac:dyDescent="0.2">
      <c r="A230" s="68">
        <v>5212</v>
      </c>
      <c r="B230" s="66" t="s">
        <v>361</v>
      </c>
      <c r="C230" s="165">
        <v>0</v>
      </c>
      <c r="D230" s="70" t="str">
        <f t="shared" si="0"/>
        <v/>
      </c>
      <c r="E230" s="66"/>
    </row>
    <row r="231" spans="1:9" x14ac:dyDescent="0.2">
      <c r="A231" s="68">
        <v>5220</v>
      </c>
      <c r="B231" s="66" t="s">
        <v>362</v>
      </c>
      <c r="C231" s="165">
        <v>0</v>
      </c>
      <c r="D231" s="70" t="str">
        <f t="shared" si="0"/>
        <v/>
      </c>
      <c r="E231" s="66"/>
    </row>
    <row r="232" spans="1:9" x14ac:dyDescent="0.2">
      <c r="A232" s="68">
        <v>5221</v>
      </c>
      <c r="B232" s="66" t="s">
        <v>363</v>
      </c>
      <c r="C232" s="165">
        <v>0</v>
      </c>
      <c r="D232" s="70" t="str">
        <f t="shared" si="0"/>
        <v/>
      </c>
      <c r="E232" s="66"/>
    </row>
    <row r="233" spans="1:9" x14ac:dyDescent="0.2">
      <c r="A233" s="68">
        <v>5222</v>
      </c>
      <c r="B233" s="66" t="s">
        <v>364</v>
      </c>
      <c r="C233" s="165">
        <v>0</v>
      </c>
      <c r="D233" s="70" t="str">
        <f t="shared" si="0"/>
        <v/>
      </c>
      <c r="E233" s="66"/>
    </row>
    <row r="234" spans="1:9" x14ac:dyDescent="0.2">
      <c r="A234" s="68">
        <v>5230</v>
      </c>
      <c r="B234" s="66" t="s">
        <v>306</v>
      </c>
      <c r="C234" s="165">
        <v>0</v>
      </c>
      <c r="D234" s="70" t="str">
        <f t="shared" si="0"/>
        <v/>
      </c>
      <c r="E234" s="66"/>
    </row>
    <row r="235" spans="1:9" x14ac:dyDescent="0.2">
      <c r="A235" s="68">
        <v>5231</v>
      </c>
      <c r="B235" s="66" t="s">
        <v>365</v>
      </c>
      <c r="C235" s="165">
        <v>0</v>
      </c>
      <c r="D235" s="70" t="str">
        <f t="shared" si="0"/>
        <v/>
      </c>
      <c r="E235" s="66"/>
    </row>
    <row r="236" spans="1:9" x14ac:dyDescent="0.2">
      <c r="A236" s="68">
        <v>5232</v>
      </c>
      <c r="B236" s="66" t="s">
        <v>366</v>
      </c>
      <c r="C236" s="165">
        <v>0</v>
      </c>
      <c r="D236" s="70" t="str">
        <f t="shared" si="0"/>
        <v/>
      </c>
      <c r="E236" s="66"/>
    </row>
    <row r="237" spans="1:9" x14ac:dyDescent="0.2">
      <c r="A237" s="68">
        <v>5240</v>
      </c>
      <c r="B237" s="66" t="s">
        <v>367</v>
      </c>
      <c r="C237" s="165">
        <v>0</v>
      </c>
      <c r="D237" s="70" t="str">
        <f t="shared" si="0"/>
        <v/>
      </c>
      <c r="E237" s="66"/>
    </row>
    <row r="238" spans="1:9" x14ac:dyDescent="0.2">
      <c r="A238" s="68">
        <v>5241</v>
      </c>
      <c r="B238" s="66" t="s">
        <v>368</v>
      </c>
      <c r="C238" s="165">
        <v>0</v>
      </c>
      <c r="D238" s="70" t="str">
        <f t="shared" si="0"/>
        <v/>
      </c>
      <c r="E238" s="66"/>
    </row>
    <row r="239" spans="1:9" x14ac:dyDescent="0.2">
      <c r="A239" s="68">
        <v>5242</v>
      </c>
      <c r="B239" s="66" t="s">
        <v>369</v>
      </c>
      <c r="C239" s="165">
        <v>0</v>
      </c>
      <c r="D239" s="70" t="str">
        <f t="shared" si="0"/>
        <v/>
      </c>
      <c r="E239" s="66"/>
    </row>
    <row r="240" spans="1:9" x14ac:dyDescent="0.2">
      <c r="A240" s="68">
        <v>5243</v>
      </c>
      <c r="B240" s="66" t="s">
        <v>370</v>
      </c>
      <c r="C240" s="165">
        <v>0</v>
      </c>
      <c r="D240" s="70" t="str">
        <f t="shared" si="0"/>
        <v/>
      </c>
      <c r="E240" s="66"/>
    </row>
    <row r="241" spans="1:5" x14ac:dyDescent="0.2">
      <c r="A241" s="68">
        <v>5244</v>
      </c>
      <c r="B241" s="66" t="s">
        <v>371</v>
      </c>
      <c r="C241" s="165">
        <v>0</v>
      </c>
      <c r="D241" s="70" t="str">
        <f t="shared" si="0"/>
        <v/>
      </c>
      <c r="E241" s="66"/>
    </row>
    <row r="242" spans="1:5" x14ac:dyDescent="0.2">
      <c r="A242" s="68">
        <v>5250</v>
      </c>
      <c r="B242" s="66" t="s">
        <v>307</v>
      </c>
      <c r="C242" s="165">
        <v>0</v>
      </c>
      <c r="D242" s="70" t="str">
        <f t="shared" si="0"/>
        <v/>
      </c>
      <c r="E242" s="66"/>
    </row>
    <row r="243" spans="1:5" x14ac:dyDescent="0.2">
      <c r="A243" s="68">
        <v>5251</v>
      </c>
      <c r="B243" s="66" t="s">
        <v>372</v>
      </c>
      <c r="C243" s="165">
        <v>0</v>
      </c>
      <c r="D243" s="70" t="str">
        <f t="shared" si="0"/>
        <v/>
      </c>
      <c r="E243" s="66"/>
    </row>
    <row r="244" spans="1:5" x14ac:dyDescent="0.2">
      <c r="A244" s="68">
        <v>5252</v>
      </c>
      <c r="B244" s="66" t="s">
        <v>373</v>
      </c>
      <c r="C244" s="165">
        <v>0</v>
      </c>
      <c r="D244" s="70" t="str">
        <f t="shared" si="0"/>
        <v/>
      </c>
      <c r="E244" s="66"/>
    </row>
    <row r="245" spans="1:5" x14ac:dyDescent="0.2">
      <c r="A245" s="68">
        <v>5259</v>
      </c>
      <c r="B245" s="66" t="s">
        <v>374</v>
      </c>
      <c r="C245" s="165">
        <v>0</v>
      </c>
      <c r="D245" s="70" t="str">
        <f t="shared" si="0"/>
        <v/>
      </c>
      <c r="E245" s="66"/>
    </row>
    <row r="246" spans="1:5" x14ac:dyDescent="0.2">
      <c r="A246" s="68">
        <v>5260</v>
      </c>
      <c r="B246" s="66" t="s">
        <v>375</v>
      </c>
      <c r="C246" s="165">
        <v>0</v>
      </c>
      <c r="D246" s="70" t="str">
        <f t="shared" si="0"/>
        <v/>
      </c>
      <c r="E246" s="66"/>
    </row>
    <row r="247" spans="1:5" x14ac:dyDescent="0.2">
      <c r="A247" s="68">
        <v>5261</v>
      </c>
      <c r="B247" s="66" t="s">
        <v>376</v>
      </c>
      <c r="C247" s="165">
        <v>0</v>
      </c>
      <c r="D247" s="70" t="str">
        <f t="shared" si="0"/>
        <v/>
      </c>
      <c r="E247" s="66"/>
    </row>
    <row r="248" spans="1:5" x14ac:dyDescent="0.2">
      <c r="A248" s="68">
        <v>5262</v>
      </c>
      <c r="B248" s="66" t="s">
        <v>377</v>
      </c>
      <c r="C248" s="165">
        <v>0</v>
      </c>
      <c r="D248" s="70" t="str">
        <f t="shared" si="0"/>
        <v/>
      </c>
      <c r="E248" s="66"/>
    </row>
    <row r="249" spans="1:5" x14ac:dyDescent="0.2">
      <c r="A249" s="68">
        <v>5270</v>
      </c>
      <c r="B249" s="66" t="s">
        <v>378</v>
      </c>
      <c r="C249" s="165">
        <v>0</v>
      </c>
      <c r="D249" s="70" t="str">
        <f t="shared" si="0"/>
        <v/>
      </c>
      <c r="E249" s="66"/>
    </row>
    <row r="250" spans="1:5" x14ac:dyDescent="0.2">
      <c r="A250" s="68">
        <v>5271</v>
      </c>
      <c r="B250" s="66" t="s">
        <v>379</v>
      </c>
      <c r="C250" s="165">
        <v>0</v>
      </c>
      <c r="D250" s="70" t="str">
        <f t="shared" si="0"/>
        <v/>
      </c>
      <c r="E250" s="66"/>
    </row>
    <row r="251" spans="1:5" x14ac:dyDescent="0.2">
      <c r="A251" s="68">
        <v>5280</v>
      </c>
      <c r="B251" s="66" t="s">
        <v>380</v>
      </c>
      <c r="C251" s="165">
        <v>0</v>
      </c>
      <c r="D251" s="70" t="str">
        <f t="shared" si="0"/>
        <v/>
      </c>
      <c r="E251" s="66"/>
    </row>
    <row r="252" spans="1:5" x14ac:dyDescent="0.2">
      <c r="A252" s="68">
        <v>5281</v>
      </c>
      <c r="B252" s="66" t="s">
        <v>381</v>
      </c>
      <c r="C252" s="165">
        <v>0</v>
      </c>
      <c r="D252" s="70" t="str">
        <f t="shared" si="0"/>
        <v/>
      </c>
      <c r="E252" s="66"/>
    </row>
    <row r="253" spans="1:5" x14ac:dyDescent="0.2">
      <c r="A253" s="68">
        <v>5282</v>
      </c>
      <c r="B253" s="66" t="s">
        <v>382</v>
      </c>
      <c r="C253" s="165">
        <v>0</v>
      </c>
      <c r="D253" s="70" t="str">
        <f t="shared" si="0"/>
        <v/>
      </c>
      <c r="E253" s="66"/>
    </row>
    <row r="254" spans="1:5" x14ac:dyDescent="0.2">
      <c r="A254" s="68">
        <v>5283</v>
      </c>
      <c r="B254" s="66" t="s">
        <v>383</v>
      </c>
      <c r="C254" s="165">
        <v>0</v>
      </c>
      <c r="D254" s="70" t="str">
        <f t="shared" si="0"/>
        <v/>
      </c>
      <c r="E254" s="66"/>
    </row>
    <row r="255" spans="1:5" x14ac:dyDescent="0.2">
      <c r="A255" s="68">
        <v>5284</v>
      </c>
      <c r="B255" s="66" t="s">
        <v>384</v>
      </c>
      <c r="C255" s="165">
        <v>0</v>
      </c>
      <c r="D255" s="70" t="str">
        <f t="shared" si="0"/>
        <v/>
      </c>
      <c r="E255" s="66"/>
    </row>
    <row r="256" spans="1:5" x14ac:dyDescent="0.2">
      <c r="A256" s="68">
        <v>5285</v>
      </c>
      <c r="B256" s="66" t="s">
        <v>385</v>
      </c>
      <c r="C256" s="165">
        <v>0</v>
      </c>
      <c r="D256" s="70" t="str">
        <f t="shared" si="0"/>
        <v/>
      </c>
      <c r="E256" s="66"/>
    </row>
    <row r="257" spans="1:5" x14ac:dyDescent="0.2">
      <c r="A257" s="68">
        <v>5290</v>
      </c>
      <c r="B257" s="66" t="s">
        <v>386</v>
      </c>
      <c r="C257" s="165">
        <v>0</v>
      </c>
      <c r="D257" s="70" t="str">
        <f t="shared" si="0"/>
        <v/>
      </c>
      <c r="E257" s="66"/>
    </row>
    <row r="258" spans="1:5" x14ac:dyDescent="0.2">
      <c r="A258" s="68">
        <v>5291</v>
      </c>
      <c r="B258" s="66" t="s">
        <v>387</v>
      </c>
      <c r="C258" s="165">
        <v>0</v>
      </c>
      <c r="D258" s="70" t="str">
        <f t="shared" si="0"/>
        <v/>
      </c>
      <c r="E258" s="66"/>
    </row>
    <row r="259" spans="1:5" x14ac:dyDescent="0.2">
      <c r="A259" s="68">
        <v>5292</v>
      </c>
      <c r="B259" s="66" t="s">
        <v>388</v>
      </c>
      <c r="C259" s="165">
        <v>0</v>
      </c>
      <c r="D259" s="70" t="str">
        <f t="shared" si="0"/>
        <v/>
      </c>
      <c r="E259" s="66"/>
    </row>
    <row r="260" spans="1:5" x14ac:dyDescent="0.2">
      <c r="A260" s="68">
        <v>5300</v>
      </c>
      <c r="B260" s="66" t="s">
        <v>389</v>
      </c>
      <c r="C260" s="164">
        <f>SUM(C261:C269)</f>
        <v>0</v>
      </c>
      <c r="D260" s="70" t="str">
        <f t="shared" si="0"/>
        <v/>
      </c>
      <c r="E260" s="66"/>
    </row>
    <row r="261" spans="1:5" x14ac:dyDescent="0.2">
      <c r="A261" s="68">
        <v>5310</v>
      </c>
      <c r="B261" s="66" t="s">
        <v>299</v>
      </c>
      <c r="C261" s="165">
        <v>0</v>
      </c>
      <c r="D261" s="70" t="str">
        <f t="shared" si="0"/>
        <v/>
      </c>
      <c r="E261" s="66"/>
    </row>
    <row r="262" spans="1:5" x14ac:dyDescent="0.2">
      <c r="A262" s="68">
        <v>5311</v>
      </c>
      <c r="B262" s="66" t="s">
        <v>390</v>
      </c>
      <c r="C262" s="165">
        <v>0</v>
      </c>
      <c r="D262" s="70" t="str">
        <f t="shared" si="0"/>
        <v/>
      </c>
      <c r="E262" s="66"/>
    </row>
    <row r="263" spans="1:5" x14ac:dyDescent="0.2">
      <c r="A263" s="68">
        <v>5312</v>
      </c>
      <c r="B263" s="66" t="s">
        <v>391</v>
      </c>
      <c r="C263" s="165">
        <v>0</v>
      </c>
      <c r="D263" s="70" t="str">
        <f t="shared" ref="D263:D324" si="1">IFERROR(C263/C263,"")</f>
        <v/>
      </c>
      <c r="E263" s="66"/>
    </row>
    <row r="264" spans="1:5" x14ac:dyDescent="0.2">
      <c r="A264" s="68">
        <v>5320</v>
      </c>
      <c r="B264" s="66" t="s">
        <v>300</v>
      </c>
      <c r="C264" s="165">
        <v>0</v>
      </c>
      <c r="D264" s="70" t="str">
        <f t="shared" si="1"/>
        <v/>
      </c>
      <c r="E264" s="66"/>
    </row>
    <row r="265" spans="1:5" x14ac:dyDescent="0.2">
      <c r="A265" s="68">
        <v>5321</v>
      </c>
      <c r="B265" s="66" t="s">
        <v>392</v>
      </c>
      <c r="C265" s="165">
        <v>0</v>
      </c>
      <c r="D265" s="70" t="str">
        <f t="shared" si="1"/>
        <v/>
      </c>
      <c r="E265" s="66"/>
    </row>
    <row r="266" spans="1:5" x14ac:dyDescent="0.2">
      <c r="A266" s="68">
        <v>5322</v>
      </c>
      <c r="B266" s="66" t="s">
        <v>393</v>
      </c>
      <c r="C266" s="165">
        <v>0</v>
      </c>
      <c r="D266" s="70" t="str">
        <f t="shared" si="1"/>
        <v/>
      </c>
      <c r="E266" s="66"/>
    </row>
    <row r="267" spans="1:5" x14ac:dyDescent="0.2">
      <c r="A267" s="68">
        <v>5330</v>
      </c>
      <c r="B267" s="66" t="s">
        <v>301</v>
      </c>
      <c r="C267" s="165">
        <v>0</v>
      </c>
      <c r="D267" s="70" t="str">
        <f t="shared" si="1"/>
        <v/>
      </c>
      <c r="E267" s="66"/>
    </row>
    <row r="268" spans="1:5" x14ac:dyDescent="0.2">
      <c r="A268" s="68">
        <v>5331</v>
      </c>
      <c r="B268" s="66" t="s">
        <v>394</v>
      </c>
      <c r="C268" s="165">
        <v>0</v>
      </c>
      <c r="D268" s="70" t="str">
        <f t="shared" si="1"/>
        <v/>
      </c>
      <c r="E268" s="66"/>
    </row>
    <row r="269" spans="1:5" x14ac:dyDescent="0.2">
      <c r="A269" s="68">
        <v>5332</v>
      </c>
      <c r="B269" s="66" t="s">
        <v>395</v>
      </c>
      <c r="C269" s="165">
        <v>0</v>
      </c>
      <c r="D269" s="70" t="str">
        <f t="shared" si="1"/>
        <v/>
      </c>
      <c r="E269" s="66"/>
    </row>
    <row r="270" spans="1:5" x14ac:dyDescent="0.2">
      <c r="A270" s="68">
        <v>5400</v>
      </c>
      <c r="B270" s="66" t="s">
        <v>396</v>
      </c>
      <c r="C270" s="164">
        <f>SUM(C271:C284)</f>
        <v>0</v>
      </c>
      <c r="D270" s="70" t="str">
        <f t="shared" si="1"/>
        <v/>
      </c>
      <c r="E270" s="66"/>
    </row>
    <row r="271" spans="1:5" x14ac:dyDescent="0.2">
      <c r="A271" s="68">
        <v>5410</v>
      </c>
      <c r="B271" s="66" t="s">
        <v>397</v>
      </c>
      <c r="C271" s="165">
        <v>0</v>
      </c>
      <c r="D271" s="70" t="str">
        <f t="shared" si="1"/>
        <v/>
      </c>
      <c r="E271" s="66"/>
    </row>
    <row r="272" spans="1:5" x14ac:dyDescent="0.2">
      <c r="A272" s="68">
        <v>5411</v>
      </c>
      <c r="B272" s="66" t="s">
        <v>398</v>
      </c>
      <c r="C272" s="165">
        <v>0</v>
      </c>
      <c r="D272" s="70" t="str">
        <f t="shared" si="1"/>
        <v/>
      </c>
      <c r="E272" s="66"/>
    </row>
    <row r="273" spans="1:5" x14ac:dyDescent="0.2">
      <c r="A273" s="68">
        <v>5412</v>
      </c>
      <c r="B273" s="66" t="s">
        <v>399</v>
      </c>
      <c r="C273" s="165">
        <v>0</v>
      </c>
      <c r="D273" s="70" t="str">
        <f t="shared" si="1"/>
        <v/>
      </c>
      <c r="E273" s="66"/>
    </row>
    <row r="274" spans="1:5" x14ac:dyDescent="0.2">
      <c r="A274" s="68">
        <v>5420</v>
      </c>
      <c r="B274" s="66" t="s">
        <v>400</v>
      </c>
      <c r="C274" s="165">
        <v>0</v>
      </c>
      <c r="D274" s="70" t="str">
        <f t="shared" si="1"/>
        <v/>
      </c>
      <c r="E274" s="66"/>
    </row>
    <row r="275" spans="1:5" x14ac:dyDescent="0.2">
      <c r="A275" s="68">
        <v>5421</v>
      </c>
      <c r="B275" s="66" t="s">
        <v>401</v>
      </c>
      <c r="C275" s="165">
        <v>0</v>
      </c>
      <c r="D275" s="70" t="str">
        <f t="shared" si="1"/>
        <v/>
      </c>
      <c r="E275" s="66"/>
    </row>
    <row r="276" spans="1:5" x14ac:dyDescent="0.2">
      <c r="A276" s="68">
        <v>5422</v>
      </c>
      <c r="B276" s="66" t="s">
        <v>402</v>
      </c>
      <c r="C276" s="165">
        <v>0</v>
      </c>
      <c r="D276" s="70" t="str">
        <f t="shared" si="1"/>
        <v/>
      </c>
      <c r="E276" s="66"/>
    </row>
    <row r="277" spans="1:5" x14ac:dyDescent="0.2">
      <c r="A277" s="68">
        <v>5430</v>
      </c>
      <c r="B277" s="66" t="s">
        <v>403</v>
      </c>
      <c r="C277" s="165">
        <v>0</v>
      </c>
      <c r="D277" s="70" t="str">
        <f t="shared" si="1"/>
        <v/>
      </c>
      <c r="E277" s="66"/>
    </row>
    <row r="278" spans="1:5" x14ac:dyDescent="0.2">
      <c r="A278" s="68">
        <v>5431</v>
      </c>
      <c r="B278" s="66" t="s">
        <v>404</v>
      </c>
      <c r="C278" s="165">
        <v>0</v>
      </c>
      <c r="D278" s="70" t="str">
        <f t="shared" si="1"/>
        <v/>
      </c>
      <c r="E278" s="66"/>
    </row>
    <row r="279" spans="1:5" x14ac:dyDescent="0.2">
      <c r="A279" s="68">
        <v>5432</v>
      </c>
      <c r="B279" s="66" t="s">
        <v>405</v>
      </c>
      <c r="C279" s="165">
        <v>0</v>
      </c>
      <c r="D279" s="70" t="str">
        <f t="shared" si="1"/>
        <v/>
      </c>
      <c r="E279" s="66"/>
    </row>
    <row r="280" spans="1:5" x14ac:dyDescent="0.2">
      <c r="A280" s="68">
        <v>5440</v>
      </c>
      <c r="B280" s="66" t="s">
        <v>406</v>
      </c>
      <c r="C280" s="165">
        <v>0</v>
      </c>
      <c r="D280" s="70" t="str">
        <f t="shared" si="1"/>
        <v/>
      </c>
      <c r="E280" s="66"/>
    </row>
    <row r="281" spans="1:5" x14ac:dyDescent="0.2">
      <c r="A281" s="68">
        <v>5441</v>
      </c>
      <c r="B281" s="66" t="s">
        <v>406</v>
      </c>
      <c r="C281" s="165">
        <v>0</v>
      </c>
      <c r="D281" s="70" t="str">
        <f t="shared" si="1"/>
        <v/>
      </c>
      <c r="E281" s="66"/>
    </row>
    <row r="282" spans="1:5" x14ac:dyDescent="0.2">
      <c r="A282" s="68">
        <v>5450</v>
      </c>
      <c r="B282" s="66" t="s">
        <v>407</v>
      </c>
      <c r="C282" s="165">
        <v>0</v>
      </c>
      <c r="D282" s="70" t="str">
        <f t="shared" si="1"/>
        <v/>
      </c>
      <c r="E282" s="66"/>
    </row>
    <row r="283" spans="1:5" x14ac:dyDescent="0.2">
      <c r="A283" s="68">
        <v>5451</v>
      </c>
      <c r="B283" s="66" t="s">
        <v>408</v>
      </c>
      <c r="C283" s="165">
        <v>0</v>
      </c>
      <c r="D283" s="70" t="str">
        <f t="shared" si="1"/>
        <v/>
      </c>
      <c r="E283" s="66"/>
    </row>
    <row r="284" spans="1:5" x14ac:dyDescent="0.2">
      <c r="A284" s="68">
        <v>5452</v>
      </c>
      <c r="B284" s="66" t="s">
        <v>409</v>
      </c>
      <c r="C284" s="165">
        <v>0</v>
      </c>
      <c r="D284" s="70" t="str">
        <f t="shared" si="1"/>
        <v/>
      </c>
      <c r="E284" s="66"/>
    </row>
    <row r="285" spans="1:5" x14ac:dyDescent="0.2">
      <c r="A285" s="68">
        <v>5500</v>
      </c>
      <c r="B285" s="66" t="s">
        <v>410</v>
      </c>
      <c r="C285" s="155">
        <f>+C286+C300</f>
        <v>1339200.8899999999</v>
      </c>
      <c r="D285" s="70">
        <f t="shared" si="1"/>
        <v>1</v>
      </c>
      <c r="E285" s="66"/>
    </row>
    <row r="286" spans="1:5" x14ac:dyDescent="0.2">
      <c r="A286" s="68">
        <v>5510</v>
      </c>
      <c r="B286" s="66" t="s">
        <v>411</v>
      </c>
      <c r="C286" s="155">
        <f>SUM(C287:C291)</f>
        <v>1332542.45</v>
      </c>
      <c r="D286" s="70">
        <f t="shared" si="1"/>
        <v>1</v>
      </c>
      <c r="E286" s="66"/>
    </row>
    <row r="287" spans="1:5" x14ac:dyDescent="0.2">
      <c r="A287" s="68">
        <v>5511</v>
      </c>
      <c r="B287" s="66" t="s">
        <v>412</v>
      </c>
      <c r="C287" s="165">
        <v>0</v>
      </c>
      <c r="D287" s="70" t="str">
        <f t="shared" si="1"/>
        <v/>
      </c>
      <c r="E287" s="66"/>
    </row>
    <row r="288" spans="1:5" x14ac:dyDescent="0.2">
      <c r="A288" s="68">
        <v>5512</v>
      </c>
      <c r="B288" s="66" t="s">
        <v>413</v>
      </c>
      <c r="C288" s="165">
        <v>0</v>
      </c>
      <c r="D288" s="70" t="str">
        <f t="shared" si="1"/>
        <v/>
      </c>
      <c r="E288" s="66"/>
    </row>
    <row r="289" spans="1:9" x14ac:dyDescent="0.2">
      <c r="A289" s="68">
        <v>5513</v>
      </c>
      <c r="B289" s="66" t="s">
        <v>414</v>
      </c>
      <c r="C289" s="165">
        <v>0</v>
      </c>
      <c r="D289" s="70" t="str">
        <f t="shared" si="1"/>
        <v/>
      </c>
      <c r="E289" s="66"/>
    </row>
    <row r="290" spans="1:9" x14ac:dyDescent="0.2">
      <c r="A290" s="68">
        <v>5514</v>
      </c>
      <c r="B290" s="66" t="s">
        <v>415</v>
      </c>
      <c r="C290" s="165">
        <v>0</v>
      </c>
      <c r="D290" s="70" t="str">
        <f t="shared" si="1"/>
        <v/>
      </c>
      <c r="E290" s="66"/>
    </row>
    <row r="291" spans="1:9" x14ac:dyDescent="0.2">
      <c r="A291" s="68">
        <v>5515</v>
      </c>
      <c r="B291" s="66" t="s">
        <v>416</v>
      </c>
      <c r="C291" s="155">
        <f>SUM(C292:C298)</f>
        <v>1332542.45</v>
      </c>
      <c r="D291" s="70">
        <f t="shared" si="1"/>
        <v>1</v>
      </c>
      <c r="E291" s="66"/>
    </row>
    <row r="292" spans="1:9" ht="15" x14ac:dyDescent="0.25">
      <c r="A292" s="152" t="s">
        <v>1340</v>
      </c>
      <c r="B292" s="38" t="s">
        <v>1341</v>
      </c>
      <c r="C292" s="154">
        <v>95846.13</v>
      </c>
      <c r="D292" t="s">
        <v>671</v>
      </c>
      <c r="E292" t="s">
        <v>671</v>
      </c>
      <c r="F292"/>
      <c r="G292"/>
      <c r="H292"/>
      <c r="I292"/>
    </row>
    <row r="293" spans="1:9" ht="15" x14ac:dyDescent="0.25">
      <c r="A293" s="152" t="s">
        <v>1342</v>
      </c>
      <c r="B293" s="38" t="s">
        <v>1343</v>
      </c>
      <c r="C293" s="154">
        <v>211136.99</v>
      </c>
      <c r="D293" t="s">
        <v>671</v>
      </c>
      <c r="E293" t="s">
        <v>671</v>
      </c>
      <c r="F293"/>
      <c r="G293"/>
      <c r="H293"/>
      <c r="I293"/>
    </row>
    <row r="294" spans="1:9" ht="15" x14ac:dyDescent="0.25">
      <c r="A294" s="152" t="s">
        <v>1344</v>
      </c>
      <c r="B294" s="38" t="s">
        <v>1345</v>
      </c>
      <c r="C294" s="154">
        <v>45565.37</v>
      </c>
      <c r="D294" t="s">
        <v>671</v>
      </c>
      <c r="E294" t="s">
        <v>671</v>
      </c>
      <c r="F294"/>
      <c r="G294"/>
      <c r="H294"/>
      <c r="I294"/>
    </row>
    <row r="295" spans="1:9" ht="15" x14ac:dyDescent="0.25">
      <c r="A295" s="152" t="s">
        <v>1346</v>
      </c>
      <c r="B295" s="38" t="s">
        <v>1347</v>
      </c>
      <c r="C295" s="154">
        <v>686987.84</v>
      </c>
      <c r="D295" t="s">
        <v>671</v>
      </c>
      <c r="E295" t="s">
        <v>671</v>
      </c>
      <c r="F295"/>
      <c r="G295"/>
      <c r="H295"/>
      <c r="I295"/>
    </row>
    <row r="296" spans="1:9" ht="15" x14ac:dyDescent="0.25">
      <c r="A296" s="152" t="s">
        <v>1348</v>
      </c>
      <c r="B296" s="38" t="s">
        <v>1349</v>
      </c>
      <c r="C296" s="154">
        <v>116548.16</v>
      </c>
      <c r="D296" t="s">
        <v>671</v>
      </c>
      <c r="E296" t="s">
        <v>671</v>
      </c>
      <c r="F296"/>
      <c r="G296"/>
      <c r="H296"/>
      <c r="I296"/>
    </row>
    <row r="297" spans="1:9" ht="15" x14ac:dyDescent="0.25">
      <c r="A297" s="152" t="s">
        <v>1350</v>
      </c>
      <c r="B297" s="38" t="s">
        <v>1351</v>
      </c>
      <c r="C297" s="154">
        <v>3830.52</v>
      </c>
      <c r="D297" t="s">
        <v>671</v>
      </c>
      <c r="E297" t="s">
        <v>671</v>
      </c>
      <c r="F297"/>
      <c r="G297"/>
      <c r="H297"/>
      <c r="I297"/>
    </row>
    <row r="298" spans="1:9" ht="15" x14ac:dyDescent="0.25">
      <c r="A298" s="152" t="s">
        <v>1352</v>
      </c>
      <c r="B298" s="38" t="s">
        <v>1353</v>
      </c>
      <c r="C298" s="154">
        <v>172627.44</v>
      </c>
      <c r="D298" t="s">
        <v>671</v>
      </c>
      <c r="E298" t="s">
        <v>671</v>
      </c>
      <c r="F298"/>
      <c r="G298"/>
      <c r="H298"/>
      <c r="I298"/>
    </row>
    <row r="299" spans="1:9" x14ac:dyDescent="0.2">
      <c r="A299" s="68">
        <v>5516</v>
      </c>
      <c r="B299" s="66" t="s">
        <v>417</v>
      </c>
      <c r="C299" s="164">
        <v>0</v>
      </c>
      <c r="D299" s="70" t="str">
        <f t="shared" si="1"/>
        <v/>
      </c>
      <c r="E299" s="66"/>
    </row>
    <row r="300" spans="1:9" x14ac:dyDescent="0.2">
      <c r="A300" s="68">
        <v>5517</v>
      </c>
      <c r="B300" s="66" t="s">
        <v>418</v>
      </c>
      <c r="C300" s="155">
        <f>+C301</f>
        <v>6658.44</v>
      </c>
      <c r="D300" s="70">
        <f t="shared" si="1"/>
        <v>1</v>
      </c>
      <c r="E300" s="66"/>
    </row>
    <row r="301" spans="1:9" ht="15" x14ac:dyDescent="0.25">
      <c r="A301" s="152" t="s">
        <v>1354</v>
      </c>
      <c r="B301" s="38" t="s">
        <v>1355</v>
      </c>
      <c r="C301" s="154">
        <v>6658.44</v>
      </c>
      <c r="D301" t="s">
        <v>671</v>
      </c>
      <c r="E301" t="s">
        <v>671</v>
      </c>
      <c r="F301"/>
      <c r="G301"/>
      <c r="H301"/>
      <c r="I301"/>
    </row>
    <row r="302" spans="1:9" x14ac:dyDescent="0.2">
      <c r="A302" s="68">
        <v>5518</v>
      </c>
      <c r="B302" s="66" t="s">
        <v>419</v>
      </c>
      <c r="C302" s="165">
        <v>0</v>
      </c>
      <c r="D302" s="70" t="str">
        <f t="shared" si="1"/>
        <v/>
      </c>
      <c r="E302" s="66"/>
    </row>
    <row r="303" spans="1:9" x14ac:dyDescent="0.2">
      <c r="A303" s="68">
        <v>5520</v>
      </c>
      <c r="B303" s="66" t="s">
        <v>420</v>
      </c>
      <c r="C303" s="165">
        <v>0</v>
      </c>
      <c r="D303" s="70" t="str">
        <f t="shared" si="1"/>
        <v/>
      </c>
      <c r="E303" s="66"/>
    </row>
    <row r="304" spans="1:9" x14ac:dyDescent="0.2">
      <c r="A304" s="68">
        <v>5521</v>
      </c>
      <c r="B304" s="66" t="s">
        <v>421</v>
      </c>
      <c r="C304" s="165">
        <v>0</v>
      </c>
      <c r="D304" s="70" t="str">
        <f t="shared" si="1"/>
        <v/>
      </c>
      <c r="E304" s="66"/>
    </row>
    <row r="305" spans="1:5" x14ac:dyDescent="0.2">
      <c r="A305" s="68">
        <v>5522</v>
      </c>
      <c r="B305" s="66" t="s">
        <v>422</v>
      </c>
      <c r="C305" s="165">
        <v>0</v>
      </c>
      <c r="D305" s="70" t="str">
        <f t="shared" si="1"/>
        <v/>
      </c>
      <c r="E305" s="66"/>
    </row>
    <row r="306" spans="1:5" x14ac:dyDescent="0.2">
      <c r="A306" s="68">
        <v>5530</v>
      </c>
      <c r="B306" s="66" t="s">
        <v>423</v>
      </c>
      <c r="C306" s="165">
        <v>0</v>
      </c>
      <c r="D306" s="70" t="str">
        <f t="shared" si="1"/>
        <v/>
      </c>
      <c r="E306" s="66"/>
    </row>
    <row r="307" spans="1:5" x14ac:dyDescent="0.2">
      <c r="A307" s="68">
        <v>5531</v>
      </c>
      <c r="B307" s="66" t="s">
        <v>424</v>
      </c>
      <c r="C307" s="165">
        <v>0</v>
      </c>
      <c r="D307" s="70" t="str">
        <f t="shared" si="1"/>
        <v/>
      </c>
      <c r="E307" s="66"/>
    </row>
    <row r="308" spans="1:5" x14ac:dyDescent="0.2">
      <c r="A308" s="68">
        <v>5532</v>
      </c>
      <c r="B308" s="66" t="s">
        <v>425</v>
      </c>
      <c r="C308" s="165">
        <v>0</v>
      </c>
      <c r="D308" s="70" t="str">
        <f t="shared" si="1"/>
        <v/>
      </c>
      <c r="E308" s="66"/>
    </row>
    <row r="309" spans="1:5" x14ac:dyDescent="0.2">
      <c r="A309" s="68">
        <v>5533</v>
      </c>
      <c r="B309" s="66" t="s">
        <v>426</v>
      </c>
      <c r="C309" s="165">
        <v>0</v>
      </c>
      <c r="D309" s="70" t="str">
        <f t="shared" si="1"/>
        <v/>
      </c>
      <c r="E309" s="66"/>
    </row>
    <row r="310" spans="1:5" x14ac:dyDescent="0.2">
      <c r="A310" s="68">
        <v>5534</v>
      </c>
      <c r="B310" s="66" t="s">
        <v>427</v>
      </c>
      <c r="C310" s="165">
        <v>0</v>
      </c>
      <c r="D310" s="70" t="str">
        <f t="shared" si="1"/>
        <v/>
      </c>
      <c r="E310" s="66"/>
    </row>
    <row r="311" spans="1:5" x14ac:dyDescent="0.2">
      <c r="A311" s="68">
        <v>5535</v>
      </c>
      <c r="B311" s="66" t="s">
        <v>428</v>
      </c>
      <c r="C311" s="165">
        <v>0</v>
      </c>
      <c r="D311" s="70" t="str">
        <f t="shared" si="1"/>
        <v/>
      </c>
      <c r="E311" s="66"/>
    </row>
    <row r="312" spans="1:5" x14ac:dyDescent="0.2">
      <c r="A312" s="68">
        <v>5590</v>
      </c>
      <c r="B312" s="66" t="s">
        <v>429</v>
      </c>
      <c r="C312" s="165">
        <v>0</v>
      </c>
      <c r="D312" s="70" t="str">
        <f t="shared" si="1"/>
        <v/>
      </c>
      <c r="E312" s="66"/>
    </row>
    <row r="313" spans="1:5" x14ac:dyDescent="0.2">
      <c r="A313" s="68">
        <v>5591</v>
      </c>
      <c r="B313" s="66" t="s">
        <v>430</v>
      </c>
      <c r="C313" s="165">
        <v>0</v>
      </c>
      <c r="D313" s="70" t="str">
        <f t="shared" si="1"/>
        <v/>
      </c>
      <c r="E313" s="66"/>
    </row>
    <row r="314" spans="1:5" x14ac:dyDescent="0.2">
      <c r="A314" s="68">
        <v>5592</v>
      </c>
      <c r="B314" s="66" t="s">
        <v>431</v>
      </c>
      <c r="C314" s="165">
        <v>0</v>
      </c>
      <c r="D314" s="70" t="str">
        <f t="shared" si="1"/>
        <v/>
      </c>
      <c r="E314" s="66"/>
    </row>
    <row r="315" spans="1:5" x14ac:dyDescent="0.2">
      <c r="A315" s="68">
        <v>5593</v>
      </c>
      <c r="B315" s="66" t="s">
        <v>432</v>
      </c>
      <c r="C315" s="165">
        <v>0</v>
      </c>
      <c r="D315" s="70" t="str">
        <f t="shared" si="1"/>
        <v/>
      </c>
      <c r="E315" s="66"/>
    </row>
    <row r="316" spans="1:5" x14ac:dyDescent="0.2">
      <c r="A316" s="68">
        <v>5594</v>
      </c>
      <c r="B316" s="66" t="s">
        <v>433</v>
      </c>
      <c r="C316" s="165">
        <v>0</v>
      </c>
      <c r="D316" s="70" t="str">
        <f t="shared" si="1"/>
        <v/>
      </c>
      <c r="E316" s="66"/>
    </row>
    <row r="317" spans="1:5" x14ac:dyDescent="0.2">
      <c r="A317" s="68">
        <v>5595</v>
      </c>
      <c r="B317" s="66" t="s">
        <v>434</v>
      </c>
      <c r="C317" s="165">
        <v>0</v>
      </c>
      <c r="D317" s="70" t="str">
        <f t="shared" si="1"/>
        <v/>
      </c>
      <c r="E317" s="66"/>
    </row>
    <row r="318" spans="1:5" x14ac:dyDescent="0.2">
      <c r="A318" s="68">
        <v>5596</v>
      </c>
      <c r="B318" s="66" t="s">
        <v>325</v>
      </c>
      <c r="C318" s="165">
        <v>0</v>
      </c>
      <c r="D318" s="70" t="str">
        <f t="shared" si="1"/>
        <v/>
      </c>
      <c r="E318" s="66"/>
    </row>
    <row r="319" spans="1:5" x14ac:dyDescent="0.2">
      <c r="A319" s="68">
        <v>5597</v>
      </c>
      <c r="B319" s="66" t="s">
        <v>435</v>
      </c>
      <c r="C319" s="165">
        <v>0</v>
      </c>
      <c r="D319" s="70" t="str">
        <f t="shared" si="1"/>
        <v/>
      </c>
      <c r="E319" s="66"/>
    </row>
    <row r="320" spans="1:5" x14ac:dyDescent="0.2">
      <c r="A320" s="68">
        <v>5598</v>
      </c>
      <c r="B320" s="66" t="s">
        <v>436</v>
      </c>
      <c r="C320" s="165">
        <v>0</v>
      </c>
      <c r="D320" s="70" t="str">
        <f t="shared" si="1"/>
        <v/>
      </c>
      <c r="E320" s="66"/>
    </row>
    <row r="321" spans="1:5" x14ac:dyDescent="0.2">
      <c r="A321" s="68">
        <v>5599</v>
      </c>
      <c r="B321" s="66" t="s">
        <v>437</v>
      </c>
      <c r="C321" s="165">
        <v>0</v>
      </c>
      <c r="D321" s="70" t="str">
        <f t="shared" si="1"/>
        <v/>
      </c>
      <c r="E321" s="66"/>
    </row>
    <row r="322" spans="1:5" x14ac:dyDescent="0.2">
      <c r="A322" s="68">
        <v>5600</v>
      </c>
      <c r="B322" s="66" t="s">
        <v>438</v>
      </c>
      <c r="C322" s="165">
        <v>0</v>
      </c>
      <c r="D322" s="70" t="str">
        <f t="shared" si="1"/>
        <v/>
      </c>
      <c r="E322" s="66"/>
    </row>
    <row r="323" spans="1:5" x14ac:dyDescent="0.2">
      <c r="A323" s="68">
        <v>5610</v>
      </c>
      <c r="B323" s="66" t="s">
        <v>439</v>
      </c>
      <c r="C323" s="165">
        <v>0</v>
      </c>
      <c r="D323" s="70" t="str">
        <f t="shared" si="1"/>
        <v/>
      </c>
      <c r="E323" s="66"/>
    </row>
    <row r="324" spans="1:5" x14ac:dyDescent="0.2">
      <c r="A324" s="68">
        <v>5611</v>
      </c>
      <c r="B324" s="66" t="s">
        <v>440</v>
      </c>
      <c r="C324" s="165">
        <v>0</v>
      </c>
      <c r="D324" s="70" t="str">
        <f t="shared" si="1"/>
        <v/>
      </c>
      <c r="E324" s="66"/>
    </row>
    <row r="326" spans="1:5" x14ac:dyDescent="0.2">
      <c r="B326" s="38" t="s">
        <v>63</v>
      </c>
    </row>
    <row r="332" spans="1:5" ht="30.75" customHeight="1" x14ac:dyDescent="0.2">
      <c r="B332" s="151" t="s">
        <v>645</v>
      </c>
      <c r="C332" s="180" t="s">
        <v>646</v>
      </c>
      <c r="D332" s="180"/>
      <c r="E332" s="18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332:E332"/>
  </mergeCells>
  <pageMargins left="0.7" right="0.7" top="0.75" bottom="0.75" header="0.3" footer="0.3"/>
  <pageSetup scale="65" orientation="portrait" horizontalDpi="4294967293" verticalDpi="0" r:id="rId1"/>
  <ignoredErrors>
    <ignoredError sqref="C49 C127 C130 C135 C139 C149 C158 C165 C176 C169 C186 C191 C197 C205 C211 C215 C222 C291 C26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201</v>
      </c>
      <c r="B2" s="24" t="s">
        <v>202</v>
      </c>
    </row>
    <row r="3" spans="1:2" x14ac:dyDescent="0.2">
      <c r="A3" s="32"/>
      <c r="B3" s="4"/>
    </row>
    <row r="4" spans="1:2" ht="15" customHeight="1" x14ac:dyDescent="0.2">
      <c r="A4" s="107" t="s">
        <v>37</v>
      </c>
      <c r="B4" s="27" t="s">
        <v>203</v>
      </c>
    </row>
    <row r="5" spans="1:2" ht="15" customHeight="1" x14ac:dyDescent="0.2">
      <c r="A5" s="108"/>
      <c r="B5" s="27" t="s">
        <v>204</v>
      </c>
    </row>
    <row r="6" spans="1:2" ht="15" customHeight="1" x14ac:dyDescent="0.2">
      <c r="A6" s="108"/>
      <c r="B6" s="27" t="s">
        <v>441</v>
      </c>
    </row>
    <row r="7" spans="1:2" ht="15" customHeight="1" x14ac:dyDescent="0.2">
      <c r="A7" s="108"/>
      <c r="B7" s="27" t="s">
        <v>241</v>
      </c>
    </row>
    <row r="8" spans="1:2" ht="15" customHeight="1" x14ac:dyDescent="0.2">
      <c r="A8" s="108"/>
    </row>
    <row r="9" spans="1:2" ht="15" customHeight="1" x14ac:dyDescent="0.2">
      <c r="A9" s="107" t="s">
        <v>39</v>
      </c>
      <c r="B9" s="25" t="s">
        <v>442</v>
      </c>
    </row>
    <row r="10" spans="1:2" ht="15" customHeight="1" x14ac:dyDescent="0.2">
      <c r="A10" s="108"/>
      <c r="B10" s="33" t="s">
        <v>241</v>
      </c>
    </row>
    <row r="11" spans="1:2" ht="15" customHeight="1" x14ac:dyDescent="0.2">
      <c r="A11" s="108"/>
    </row>
    <row r="12" spans="1:2" ht="15" customHeight="1" x14ac:dyDescent="0.2">
      <c r="A12" s="107" t="s">
        <v>41</v>
      </c>
      <c r="B12" s="25" t="s">
        <v>442</v>
      </c>
    </row>
    <row r="13" spans="1:2" ht="22.5" x14ac:dyDescent="0.2">
      <c r="A13" s="108"/>
      <c r="B13" s="25" t="s">
        <v>443</v>
      </c>
    </row>
    <row r="14" spans="1:2" ht="15" customHeight="1" x14ac:dyDescent="0.2">
      <c r="A14" s="108"/>
      <c r="B14" s="33" t="s">
        <v>241</v>
      </c>
    </row>
    <row r="15" spans="1:2" ht="15" customHeight="1" x14ac:dyDescent="0.2">
      <c r="A15" s="108"/>
    </row>
    <row r="16" spans="1:2" ht="15" customHeight="1" x14ac:dyDescent="0.2">
      <c r="A16" s="108"/>
    </row>
    <row r="17" spans="1:2" ht="15" customHeight="1" x14ac:dyDescent="0.2">
      <c r="A17" s="107" t="s">
        <v>43</v>
      </c>
      <c r="B17" s="23" t="s">
        <v>444</v>
      </c>
    </row>
    <row r="18" spans="1:2" ht="15" customHeight="1" x14ac:dyDescent="0.2">
      <c r="A18" s="32"/>
      <c r="B18" s="23" t="s">
        <v>445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94"/>
  <sheetViews>
    <sheetView topLeftCell="A48" workbookViewId="0">
      <selection activeCell="D33" sqref="D33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9" ht="18.95" customHeight="1" x14ac:dyDescent="0.2">
      <c r="A1" s="187" t="str">
        <f>ESF!A1</f>
        <v>INSTITUTO CULTURAL DE LEÓN</v>
      </c>
      <c r="B1" s="187"/>
      <c r="C1" s="187"/>
      <c r="D1" s="45" t="s">
        <v>0</v>
      </c>
      <c r="E1" s="46">
        <f>'Notas a los Edos Financieros'!D1</f>
        <v>2023</v>
      </c>
    </row>
    <row r="2" spans="1:9" ht="18.95" customHeight="1" x14ac:dyDescent="0.2">
      <c r="A2" s="187" t="s">
        <v>446</v>
      </c>
      <c r="B2" s="187"/>
      <c r="C2" s="187"/>
      <c r="D2" s="45" t="s">
        <v>2</v>
      </c>
      <c r="E2" s="46" t="str">
        <f>'Notas a los Edos Financieros'!D2</f>
        <v>Anual</v>
      </c>
    </row>
    <row r="3" spans="1:9" ht="18.95" customHeight="1" x14ac:dyDescent="0.2">
      <c r="A3" s="187" t="str">
        <f>ESF!A3</f>
        <v>Correspondiente del 01 de Enero al 31 de Diciembre de 2023</v>
      </c>
      <c r="B3" s="187"/>
      <c r="C3" s="187"/>
      <c r="D3" s="45" t="s">
        <v>3</v>
      </c>
      <c r="E3" s="46">
        <f>'Notas a los Edos Financieros'!D3</f>
        <v>1</v>
      </c>
    </row>
    <row r="4" spans="1:9" x14ac:dyDescent="0.2">
      <c r="A4" s="48" t="s">
        <v>65</v>
      </c>
      <c r="B4" s="49"/>
      <c r="C4" s="49"/>
      <c r="D4" s="49"/>
      <c r="E4" s="49"/>
    </row>
    <row r="6" spans="1:9" x14ac:dyDescent="0.2">
      <c r="A6" s="49" t="s">
        <v>447</v>
      </c>
      <c r="B6" s="49"/>
      <c r="C6" s="49"/>
      <c r="D6" s="49"/>
      <c r="E6" s="49"/>
    </row>
    <row r="7" spans="1:9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179</v>
      </c>
    </row>
    <row r="8" spans="1:9" x14ac:dyDescent="0.2">
      <c r="A8" s="51">
        <v>3110</v>
      </c>
      <c r="B8" s="47" t="s">
        <v>300</v>
      </c>
      <c r="C8" s="52">
        <f>SUM(C9:C10)</f>
        <v>1479561.5899999999</v>
      </c>
    </row>
    <row r="9" spans="1:9" x14ac:dyDescent="0.2">
      <c r="A9" s="51" t="s">
        <v>1358</v>
      </c>
      <c r="B9" s="47" t="s">
        <v>1359</v>
      </c>
      <c r="C9" s="52">
        <v>1353993.16</v>
      </c>
    </row>
    <row r="10" spans="1:9" x14ac:dyDescent="0.2">
      <c r="A10" s="51" t="s">
        <v>1360</v>
      </c>
      <c r="B10" s="47" t="s">
        <v>1361</v>
      </c>
      <c r="C10" s="52">
        <v>125568.43</v>
      </c>
    </row>
    <row r="11" spans="1:9" x14ac:dyDescent="0.2">
      <c r="A11" s="51">
        <v>3120</v>
      </c>
      <c r="B11" s="47" t="s">
        <v>448</v>
      </c>
      <c r="C11" s="52">
        <v>0</v>
      </c>
    </row>
    <row r="12" spans="1:9" x14ac:dyDescent="0.2">
      <c r="A12" s="51">
        <v>3130</v>
      </c>
      <c r="B12" s="47" t="s">
        <v>449</v>
      </c>
      <c r="C12" s="52">
        <v>0</v>
      </c>
    </row>
    <row r="14" spans="1:9" x14ac:dyDescent="0.2">
      <c r="A14" s="49" t="s">
        <v>450</v>
      </c>
      <c r="B14" s="49"/>
      <c r="C14" s="49"/>
      <c r="D14" s="49"/>
      <c r="E14" s="49"/>
    </row>
    <row r="15" spans="1:9" x14ac:dyDescent="0.2">
      <c r="A15" s="50" t="s">
        <v>67</v>
      </c>
      <c r="B15" s="50" t="s">
        <v>68</v>
      </c>
      <c r="C15" s="50" t="s">
        <v>69</v>
      </c>
      <c r="D15" s="50" t="s">
        <v>451</v>
      </c>
      <c r="E15" s="50"/>
    </row>
    <row r="16" spans="1:9" x14ac:dyDescent="0.2">
      <c r="A16" s="51">
        <v>3210</v>
      </c>
      <c r="B16" s="47" t="s">
        <v>1362</v>
      </c>
      <c r="C16" s="169">
        <v>2634603.27</v>
      </c>
      <c r="D16" s="170"/>
      <c r="E16" s="51"/>
      <c r="F16" s="51"/>
      <c r="G16" s="51"/>
      <c r="H16" s="51"/>
      <c r="I16" s="51"/>
    </row>
    <row r="17" spans="1:9" x14ac:dyDescent="0.2">
      <c r="A17" s="51">
        <v>3220</v>
      </c>
      <c r="B17" s="47" t="s">
        <v>1363</v>
      </c>
      <c r="C17" s="172">
        <f>SUM(C18:C59)</f>
        <v>13863444.489999998</v>
      </c>
      <c r="D17" s="170"/>
      <c r="E17" s="51"/>
      <c r="F17" s="51"/>
      <c r="G17" s="51"/>
      <c r="H17" s="51"/>
      <c r="I17" s="51"/>
    </row>
    <row r="18" spans="1:9" x14ac:dyDescent="0.2">
      <c r="A18" s="51" t="s">
        <v>1364</v>
      </c>
      <c r="B18" s="47">
        <v>1991</v>
      </c>
      <c r="C18" s="169">
        <v>-65770.48</v>
      </c>
      <c r="D18" s="170"/>
      <c r="E18" s="51"/>
      <c r="F18" s="51"/>
      <c r="G18" s="51"/>
      <c r="H18" s="51"/>
      <c r="I18" s="51"/>
    </row>
    <row r="19" spans="1:9" x14ac:dyDescent="0.2">
      <c r="A19" s="51" t="s">
        <v>1365</v>
      </c>
      <c r="B19" s="47">
        <v>1992</v>
      </c>
      <c r="C19" s="169">
        <v>-284563.53999999998</v>
      </c>
      <c r="D19" s="170"/>
      <c r="E19" s="51"/>
      <c r="F19" s="51"/>
      <c r="G19" s="51"/>
      <c r="H19" s="51"/>
      <c r="I19" s="51"/>
    </row>
    <row r="20" spans="1:9" x14ac:dyDescent="0.2">
      <c r="A20" s="51" t="s">
        <v>1366</v>
      </c>
      <c r="B20" s="47">
        <v>1993</v>
      </c>
      <c r="C20" s="169">
        <v>25565.23</v>
      </c>
      <c r="D20" s="170"/>
      <c r="E20" s="51"/>
      <c r="F20" s="51"/>
      <c r="G20" s="51"/>
      <c r="H20" s="51"/>
      <c r="I20" s="51"/>
    </row>
    <row r="21" spans="1:9" x14ac:dyDescent="0.2">
      <c r="A21" s="51" t="s">
        <v>1367</v>
      </c>
      <c r="B21" s="47">
        <v>1994</v>
      </c>
      <c r="C21" s="169">
        <v>-551618.49</v>
      </c>
      <c r="D21" s="170"/>
      <c r="E21" s="51"/>
      <c r="F21" s="51"/>
      <c r="G21" s="51"/>
      <c r="H21" s="51"/>
      <c r="I21" s="51"/>
    </row>
    <row r="22" spans="1:9" x14ac:dyDescent="0.2">
      <c r="A22" s="51" t="s">
        <v>1368</v>
      </c>
      <c r="B22" s="47">
        <v>1995</v>
      </c>
      <c r="C22" s="169">
        <v>188818.99</v>
      </c>
      <c r="D22" s="170"/>
      <c r="E22" s="51"/>
      <c r="F22" s="51"/>
      <c r="G22" s="51"/>
      <c r="H22" s="51"/>
      <c r="I22" s="51"/>
    </row>
    <row r="23" spans="1:9" x14ac:dyDescent="0.2">
      <c r="A23" s="51" t="s">
        <v>1369</v>
      </c>
      <c r="B23" s="47">
        <v>1996</v>
      </c>
      <c r="C23" s="169">
        <v>97770.59</v>
      </c>
      <c r="D23" s="170"/>
      <c r="E23" s="51"/>
      <c r="F23" s="51"/>
      <c r="G23" s="51"/>
      <c r="H23" s="51"/>
      <c r="I23" s="51"/>
    </row>
    <row r="24" spans="1:9" x14ac:dyDescent="0.2">
      <c r="A24" s="51" t="s">
        <v>1370</v>
      </c>
      <c r="B24" s="47">
        <v>1997</v>
      </c>
      <c r="C24" s="169">
        <v>-433570.92</v>
      </c>
      <c r="D24" s="170"/>
      <c r="E24" s="51"/>
      <c r="F24" s="51"/>
      <c r="G24" s="51"/>
      <c r="H24" s="51"/>
      <c r="I24" s="51"/>
    </row>
    <row r="25" spans="1:9" x14ac:dyDescent="0.2">
      <c r="A25" s="51" t="s">
        <v>1371</v>
      </c>
      <c r="B25" s="47">
        <v>1998</v>
      </c>
      <c r="C25" s="169">
        <v>294965.71000000002</v>
      </c>
      <c r="D25" s="170"/>
      <c r="E25" s="51"/>
      <c r="F25" s="51"/>
      <c r="G25" s="51"/>
      <c r="H25" s="51"/>
      <c r="I25" s="51"/>
    </row>
    <row r="26" spans="1:9" x14ac:dyDescent="0.2">
      <c r="A26" s="51" t="s">
        <v>1372</v>
      </c>
      <c r="B26" s="47">
        <v>1999</v>
      </c>
      <c r="C26" s="169">
        <v>1495761.36</v>
      </c>
      <c r="D26" s="170"/>
      <c r="E26" s="51"/>
      <c r="F26" s="51"/>
      <c r="G26" s="51"/>
      <c r="H26" s="51"/>
      <c r="I26" s="51"/>
    </row>
    <row r="27" spans="1:9" x14ac:dyDescent="0.2">
      <c r="A27" s="51" t="s">
        <v>1373</v>
      </c>
      <c r="B27" s="47">
        <v>2000</v>
      </c>
      <c r="C27" s="169">
        <v>-636193.21</v>
      </c>
      <c r="D27" s="170"/>
      <c r="E27" s="51"/>
      <c r="F27" s="51"/>
      <c r="G27" s="51"/>
      <c r="H27" s="51"/>
      <c r="I27" s="51"/>
    </row>
    <row r="28" spans="1:9" x14ac:dyDescent="0.2">
      <c r="A28" s="51" t="s">
        <v>1374</v>
      </c>
      <c r="B28" s="47">
        <v>2001</v>
      </c>
      <c r="C28" s="169">
        <v>1073967.6200000001</v>
      </c>
      <c r="D28" s="170"/>
      <c r="E28" s="51"/>
      <c r="F28" s="51"/>
      <c r="G28" s="51"/>
      <c r="H28" s="51"/>
      <c r="I28" s="51"/>
    </row>
    <row r="29" spans="1:9" x14ac:dyDescent="0.2">
      <c r="A29" s="51" t="s">
        <v>1375</v>
      </c>
      <c r="B29" s="47">
        <v>2002</v>
      </c>
      <c r="C29" s="169">
        <v>-861559.74</v>
      </c>
      <c r="D29" s="170"/>
      <c r="E29" s="51"/>
      <c r="F29" s="51"/>
      <c r="G29" s="51"/>
      <c r="H29" s="51"/>
      <c r="I29" s="51"/>
    </row>
    <row r="30" spans="1:9" x14ac:dyDescent="0.2">
      <c r="A30" s="51" t="s">
        <v>1376</v>
      </c>
      <c r="B30" s="47">
        <v>2003</v>
      </c>
      <c r="C30" s="169">
        <v>-84185.76</v>
      </c>
      <c r="D30" s="170"/>
      <c r="E30" s="51"/>
      <c r="F30" s="51"/>
      <c r="G30" s="51"/>
      <c r="H30" s="51"/>
      <c r="I30" s="51"/>
    </row>
    <row r="31" spans="1:9" x14ac:dyDescent="0.2">
      <c r="A31" s="51" t="s">
        <v>1377</v>
      </c>
      <c r="B31" s="47">
        <v>2004</v>
      </c>
      <c r="C31" s="169">
        <v>151752.06</v>
      </c>
      <c r="D31" s="170"/>
      <c r="E31" s="51"/>
      <c r="F31" s="51"/>
      <c r="G31" s="51"/>
      <c r="H31" s="51"/>
      <c r="I31" s="51"/>
    </row>
    <row r="32" spans="1:9" x14ac:dyDescent="0.2">
      <c r="A32" s="51" t="s">
        <v>1378</v>
      </c>
      <c r="B32" s="47">
        <v>2005</v>
      </c>
      <c r="C32" s="169">
        <v>295472.65999999997</v>
      </c>
      <c r="D32" s="170"/>
      <c r="E32" s="51"/>
      <c r="F32" s="51"/>
      <c r="G32" s="51"/>
      <c r="H32" s="51"/>
      <c r="I32" s="51"/>
    </row>
    <row r="33" spans="1:9" x14ac:dyDescent="0.2">
      <c r="A33" s="51" t="s">
        <v>1379</v>
      </c>
      <c r="B33" s="47">
        <v>2006</v>
      </c>
      <c r="C33" s="169">
        <v>-445866.42</v>
      </c>
      <c r="D33" s="170"/>
      <c r="E33" s="51"/>
      <c r="F33" s="51"/>
      <c r="G33" s="51"/>
      <c r="H33" s="51"/>
      <c r="I33" s="51"/>
    </row>
    <row r="34" spans="1:9" x14ac:dyDescent="0.2">
      <c r="A34" s="51" t="s">
        <v>1380</v>
      </c>
      <c r="B34" s="47">
        <v>2007</v>
      </c>
      <c r="C34" s="169">
        <v>2165707.23</v>
      </c>
      <c r="D34" s="170"/>
      <c r="E34" s="51"/>
      <c r="F34" s="51"/>
      <c r="G34" s="51"/>
      <c r="H34" s="51"/>
      <c r="I34" s="51"/>
    </row>
    <row r="35" spans="1:9" x14ac:dyDescent="0.2">
      <c r="A35" s="51" t="s">
        <v>1381</v>
      </c>
      <c r="B35" s="47">
        <v>2008</v>
      </c>
      <c r="C35" s="169">
        <v>-410073.58</v>
      </c>
      <c r="D35" s="170"/>
      <c r="E35" s="51"/>
      <c r="F35" s="51"/>
      <c r="G35" s="51"/>
      <c r="H35" s="51"/>
      <c r="I35" s="51"/>
    </row>
    <row r="36" spans="1:9" x14ac:dyDescent="0.2">
      <c r="A36" s="51" t="s">
        <v>1382</v>
      </c>
      <c r="B36" s="47">
        <v>2009</v>
      </c>
      <c r="C36" s="169">
        <v>-1150843.3899999999</v>
      </c>
      <c r="D36" s="170"/>
      <c r="E36" s="51"/>
      <c r="F36" s="51"/>
      <c r="G36" s="51"/>
      <c r="H36" s="51"/>
      <c r="I36" s="51"/>
    </row>
    <row r="37" spans="1:9" x14ac:dyDescent="0.2">
      <c r="A37" s="51" t="s">
        <v>1383</v>
      </c>
      <c r="B37" s="47">
        <v>2010</v>
      </c>
      <c r="C37" s="169">
        <v>-644910.79</v>
      </c>
      <c r="D37" s="170"/>
      <c r="E37" s="51"/>
      <c r="F37" s="51"/>
      <c r="G37" s="51"/>
      <c r="H37" s="51"/>
      <c r="I37" s="51"/>
    </row>
    <row r="38" spans="1:9" x14ac:dyDescent="0.2">
      <c r="A38" s="51" t="s">
        <v>1384</v>
      </c>
      <c r="B38" s="47">
        <v>2011</v>
      </c>
      <c r="C38" s="169">
        <v>-2612004.91</v>
      </c>
      <c r="D38" s="170"/>
      <c r="E38" s="51"/>
      <c r="F38" s="51"/>
      <c r="G38" s="51"/>
      <c r="H38" s="51"/>
      <c r="I38" s="51"/>
    </row>
    <row r="39" spans="1:9" x14ac:dyDescent="0.2">
      <c r="A39" s="51" t="s">
        <v>1385</v>
      </c>
      <c r="B39" s="47">
        <v>2012</v>
      </c>
      <c r="C39" s="169">
        <v>-81202.69</v>
      </c>
      <c r="D39" s="170"/>
      <c r="E39" s="51"/>
      <c r="F39" s="51"/>
      <c r="G39" s="51"/>
      <c r="H39" s="51"/>
      <c r="I39" s="51"/>
    </row>
    <row r="40" spans="1:9" x14ac:dyDescent="0.2">
      <c r="A40" s="51" t="s">
        <v>1386</v>
      </c>
      <c r="B40" s="47">
        <v>2013</v>
      </c>
      <c r="C40" s="169">
        <v>1192144.97</v>
      </c>
      <c r="D40" s="170"/>
      <c r="E40" s="51"/>
      <c r="F40" s="51"/>
      <c r="G40" s="51"/>
      <c r="H40" s="51"/>
      <c r="I40" s="51"/>
    </row>
    <row r="41" spans="1:9" x14ac:dyDescent="0.2">
      <c r="A41" s="51" t="s">
        <v>1387</v>
      </c>
      <c r="B41" s="47">
        <v>2014</v>
      </c>
      <c r="C41" s="169">
        <v>466906.05</v>
      </c>
      <c r="D41" s="170"/>
      <c r="E41" s="51"/>
      <c r="F41" s="51"/>
      <c r="G41" s="51"/>
      <c r="H41" s="51"/>
      <c r="I41" s="51"/>
    </row>
    <row r="42" spans="1:9" x14ac:dyDescent="0.2">
      <c r="A42" s="51" t="s">
        <v>1388</v>
      </c>
      <c r="B42" s="47">
        <v>2015</v>
      </c>
      <c r="C42" s="169">
        <v>-3676888.78</v>
      </c>
      <c r="D42" s="170"/>
      <c r="E42" s="51"/>
      <c r="F42" s="51"/>
      <c r="G42" s="51"/>
      <c r="H42" s="51"/>
      <c r="I42" s="51"/>
    </row>
    <row r="43" spans="1:9" x14ac:dyDescent="0.2">
      <c r="A43" s="51" t="s">
        <v>1389</v>
      </c>
      <c r="B43" s="47">
        <v>2016</v>
      </c>
      <c r="C43" s="169">
        <v>-1919912.77</v>
      </c>
      <c r="D43" s="170"/>
      <c r="E43" s="51"/>
      <c r="F43" s="51"/>
      <c r="G43" s="51"/>
      <c r="H43" s="51"/>
      <c r="I43" s="51"/>
    </row>
    <row r="44" spans="1:9" x14ac:dyDescent="0.2">
      <c r="A44" s="51" t="s">
        <v>1390</v>
      </c>
      <c r="B44" s="47">
        <v>2017</v>
      </c>
      <c r="C44" s="169">
        <v>1931032.99</v>
      </c>
      <c r="D44" s="170"/>
      <c r="E44" s="51"/>
      <c r="F44" s="51"/>
      <c r="G44" s="51"/>
      <c r="H44" s="51"/>
      <c r="I44" s="51"/>
    </row>
    <row r="45" spans="1:9" x14ac:dyDescent="0.2">
      <c r="A45" s="51" t="s">
        <v>1391</v>
      </c>
      <c r="B45" s="47">
        <v>2018</v>
      </c>
      <c r="C45" s="169">
        <v>-1332872.3500000001</v>
      </c>
      <c r="D45" s="170"/>
      <c r="E45" s="51"/>
      <c r="F45" s="51"/>
      <c r="G45" s="51"/>
      <c r="H45" s="51"/>
      <c r="I45" s="51"/>
    </row>
    <row r="46" spans="1:9" x14ac:dyDescent="0.2">
      <c r="A46" s="51" t="s">
        <v>1392</v>
      </c>
      <c r="B46" s="47">
        <v>2019</v>
      </c>
      <c r="C46" s="169">
        <v>-1604464.84</v>
      </c>
      <c r="D46" s="170"/>
      <c r="E46" s="51"/>
      <c r="F46" s="51"/>
      <c r="G46" s="51"/>
      <c r="H46" s="51"/>
      <c r="I46" s="51"/>
    </row>
    <row r="47" spans="1:9" x14ac:dyDescent="0.2">
      <c r="A47" s="51" t="s">
        <v>1393</v>
      </c>
      <c r="B47" s="47">
        <v>2020</v>
      </c>
      <c r="C47" s="169">
        <v>-1027686.85</v>
      </c>
      <c r="D47" s="170"/>
      <c r="E47" s="51"/>
      <c r="F47" s="51"/>
      <c r="G47" s="51"/>
      <c r="H47" s="51"/>
      <c r="I47" s="51"/>
    </row>
    <row r="48" spans="1:9" x14ac:dyDescent="0.2">
      <c r="A48" s="51" t="s">
        <v>1394</v>
      </c>
      <c r="B48" s="47">
        <v>2021</v>
      </c>
      <c r="C48" s="169">
        <v>-3360961.97</v>
      </c>
      <c r="D48" s="170"/>
      <c r="E48" s="51"/>
      <c r="F48" s="51"/>
      <c r="G48" s="51"/>
      <c r="H48" s="51"/>
      <c r="I48" s="51"/>
    </row>
    <row r="49" spans="1:9" x14ac:dyDescent="0.2">
      <c r="A49" s="51" t="s">
        <v>1395</v>
      </c>
      <c r="B49" s="47">
        <v>2022</v>
      </c>
      <c r="C49" s="169">
        <v>-1081453.31</v>
      </c>
      <c r="D49" s="170"/>
      <c r="E49" s="51"/>
      <c r="F49" s="51"/>
      <c r="G49" s="51"/>
      <c r="H49" s="51"/>
      <c r="I49" s="51"/>
    </row>
    <row r="50" spans="1:9" x14ac:dyDescent="0.2">
      <c r="A50" s="51" t="s">
        <v>1396</v>
      </c>
      <c r="B50" s="47" t="s">
        <v>1397</v>
      </c>
      <c r="C50" s="169">
        <v>10200000</v>
      </c>
      <c r="D50" s="170"/>
      <c r="E50" s="51"/>
      <c r="F50" s="51"/>
      <c r="G50" s="51"/>
      <c r="H50" s="51"/>
      <c r="I50" s="51"/>
    </row>
    <row r="51" spans="1:9" x14ac:dyDescent="0.2">
      <c r="A51" s="51" t="s">
        <v>1398</v>
      </c>
      <c r="B51" s="47" t="s">
        <v>1399</v>
      </c>
      <c r="C51" s="169">
        <v>1239419.5</v>
      </c>
      <c r="D51" s="170"/>
      <c r="E51" s="51"/>
      <c r="F51" s="51"/>
      <c r="G51" s="51"/>
      <c r="H51" s="51"/>
      <c r="I51" s="51"/>
    </row>
    <row r="52" spans="1:9" x14ac:dyDescent="0.2">
      <c r="A52" s="51" t="s">
        <v>1400</v>
      </c>
      <c r="B52" s="47" t="s">
        <v>1401</v>
      </c>
      <c r="C52" s="169">
        <v>2357852.0499999998</v>
      </c>
      <c r="D52" s="170"/>
      <c r="E52" s="51"/>
      <c r="F52" s="51"/>
      <c r="G52" s="51"/>
      <c r="H52" s="51"/>
      <c r="I52" s="51"/>
    </row>
    <row r="53" spans="1:9" x14ac:dyDescent="0.2">
      <c r="A53" s="51" t="s">
        <v>1402</v>
      </c>
      <c r="B53" s="47" t="s">
        <v>1403</v>
      </c>
      <c r="C53" s="169">
        <v>5054987.8</v>
      </c>
      <c r="D53" s="170"/>
      <c r="E53" s="51"/>
      <c r="F53" s="51"/>
      <c r="G53" s="51"/>
      <c r="H53" s="51"/>
      <c r="I53" s="51"/>
    </row>
    <row r="54" spans="1:9" x14ac:dyDescent="0.2">
      <c r="A54" s="51" t="s">
        <v>1404</v>
      </c>
      <c r="B54" s="47" t="s">
        <v>1405</v>
      </c>
      <c r="C54" s="169">
        <v>2447180.5</v>
      </c>
      <c r="D54" s="170"/>
      <c r="E54" s="51"/>
      <c r="F54" s="51"/>
      <c r="G54" s="51"/>
      <c r="H54" s="51"/>
      <c r="I54" s="51"/>
    </row>
    <row r="55" spans="1:9" x14ac:dyDescent="0.2">
      <c r="A55" s="51" t="s">
        <v>1406</v>
      </c>
      <c r="B55" s="47" t="s">
        <v>1407</v>
      </c>
      <c r="C55" s="169">
        <v>12088.93</v>
      </c>
      <c r="D55" s="170"/>
      <c r="E55" s="51"/>
      <c r="F55" s="51"/>
      <c r="G55" s="51"/>
      <c r="H55" s="51"/>
      <c r="I55" s="51"/>
    </row>
    <row r="56" spans="1:9" x14ac:dyDescent="0.2">
      <c r="A56" s="51" t="s">
        <v>1408</v>
      </c>
      <c r="B56" s="47" t="s">
        <v>1409</v>
      </c>
      <c r="C56" s="169">
        <v>1315036.74</v>
      </c>
      <c r="D56" s="170"/>
      <c r="E56" s="51"/>
      <c r="F56" s="51"/>
      <c r="G56" s="51"/>
      <c r="H56" s="51"/>
      <c r="I56" s="51"/>
    </row>
    <row r="57" spans="1:9" x14ac:dyDescent="0.2">
      <c r="A57" s="51" t="s">
        <v>1410</v>
      </c>
      <c r="B57" s="47" t="s">
        <v>1411</v>
      </c>
      <c r="C57" s="169">
        <v>378937.85</v>
      </c>
      <c r="D57" s="170"/>
      <c r="E57" s="51"/>
      <c r="F57" s="51"/>
      <c r="G57" s="51"/>
      <c r="H57" s="51"/>
      <c r="I57" s="51"/>
    </row>
    <row r="58" spans="1:9" x14ac:dyDescent="0.2">
      <c r="A58" s="51" t="s">
        <v>1412</v>
      </c>
      <c r="B58" s="47" t="s">
        <v>1413</v>
      </c>
      <c r="C58" s="169">
        <v>1506734.45</v>
      </c>
      <c r="D58" s="170"/>
      <c r="E58" s="51"/>
      <c r="F58" s="51"/>
      <c r="G58" s="51"/>
      <c r="H58" s="51"/>
      <c r="I58" s="51"/>
    </row>
    <row r="59" spans="1:9" x14ac:dyDescent="0.2">
      <c r="A59" s="51" t="s">
        <v>1414</v>
      </c>
      <c r="B59" s="47" t="s">
        <v>1415</v>
      </c>
      <c r="C59" s="169">
        <v>2237946</v>
      </c>
      <c r="D59" s="170"/>
      <c r="E59" s="51"/>
      <c r="F59" s="51"/>
      <c r="G59" s="51"/>
      <c r="H59" s="51"/>
      <c r="I59" s="51"/>
    </row>
    <row r="60" spans="1:9" x14ac:dyDescent="0.2">
      <c r="A60" s="51">
        <v>3230</v>
      </c>
      <c r="B60" s="47" t="s">
        <v>454</v>
      </c>
      <c r="C60" s="169">
        <v>0</v>
      </c>
      <c r="D60" s="170"/>
      <c r="E60" s="51"/>
      <c r="F60" s="51"/>
      <c r="G60" s="51"/>
      <c r="H60" s="51"/>
      <c r="I60" s="51"/>
    </row>
    <row r="61" spans="1:9" x14ac:dyDescent="0.2">
      <c r="A61" s="51">
        <v>3231</v>
      </c>
      <c r="B61" s="47" t="s">
        <v>455</v>
      </c>
      <c r="C61" s="169">
        <v>0</v>
      </c>
      <c r="D61" s="170"/>
      <c r="E61" s="51"/>
      <c r="F61" s="51"/>
      <c r="G61" s="51"/>
      <c r="H61" s="51"/>
      <c r="I61" s="51"/>
    </row>
    <row r="62" spans="1:9" x14ac:dyDescent="0.2">
      <c r="A62" s="51">
        <v>3232</v>
      </c>
      <c r="B62" s="47" t="s">
        <v>1416</v>
      </c>
      <c r="C62" s="169">
        <v>0</v>
      </c>
      <c r="D62" s="170"/>
      <c r="E62" s="51"/>
      <c r="F62" s="51"/>
      <c r="G62" s="51"/>
      <c r="H62" s="51"/>
      <c r="I62" s="51"/>
    </row>
    <row r="63" spans="1:9" x14ac:dyDescent="0.2">
      <c r="A63" s="51">
        <v>3233</v>
      </c>
      <c r="B63" s="47" t="s">
        <v>457</v>
      </c>
      <c r="C63" s="169">
        <v>0</v>
      </c>
      <c r="D63" s="170"/>
      <c r="E63" s="51"/>
      <c r="F63" s="51"/>
      <c r="G63" s="51"/>
      <c r="H63" s="51"/>
      <c r="I63" s="51"/>
    </row>
    <row r="64" spans="1:9" x14ac:dyDescent="0.2">
      <c r="A64" s="51">
        <v>3239</v>
      </c>
      <c r="B64" s="47" t="s">
        <v>458</v>
      </c>
      <c r="C64" s="169">
        <v>0</v>
      </c>
      <c r="D64" s="170"/>
      <c r="E64" s="51"/>
      <c r="F64" s="51"/>
      <c r="G64" s="51"/>
      <c r="H64" s="51"/>
      <c r="I64" s="51"/>
    </row>
    <row r="65" spans="1:9" x14ac:dyDescent="0.2">
      <c r="A65" s="51">
        <v>3240</v>
      </c>
      <c r="B65" s="47" t="s">
        <v>459</v>
      </c>
      <c r="C65" s="169">
        <v>0</v>
      </c>
      <c r="D65" s="170"/>
      <c r="E65" s="51"/>
      <c r="F65" s="51"/>
      <c r="G65" s="51"/>
      <c r="H65" s="51"/>
      <c r="I65" s="51"/>
    </row>
    <row r="66" spans="1:9" x14ac:dyDescent="0.2">
      <c r="A66" s="51">
        <v>3241</v>
      </c>
      <c r="B66" s="47" t="s">
        <v>460</v>
      </c>
      <c r="C66" s="169">
        <v>0</v>
      </c>
      <c r="D66" s="170"/>
      <c r="E66" s="51"/>
      <c r="F66" s="51"/>
      <c r="G66" s="51"/>
      <c r="H66" s="51"/>
      <c r="I66" s="51"/>
    </row>
    <row r="67" spans="1:9" x14ac:dyDescent="0.2">
      <c r="A67" s="51">
        <v>3242</v>
      </c>
      <c r="B67" s="47" t="s">
        <v>461</v>
      </c>
      <c r="C67" s="169">
        <v>0</v>
      </c>
      <c r="D67" s="170"/>
      <c r="E67" s="51"/>
      <c r="F67" s="51"/>
      <c r="G67" s="51"/>
      <c r="H67" s="51"/>
      <c r="I67" s="51"/>
    </row>
    <row r="68" spans="1:9" x14ac:dyDescent="0.2">
      <c r="A68" s="51">
        <v>3243</v>
      </c>
      <c r="B68" s="47" t="s">
        <v>462</v>
      </c>
      <c r="C68" s="169">
        <v>0</v>
      </c>
      <c r="D68" s="170"/>
      <c r="E68" s="51"/>
      <c r="F68" s="51"/>
      <c r="G68" s="51"/>
      <c r="H68" s="51"/>
      <c r="I68" s="51"/>
    </row>
    <row r="69" spans="1:9" x14ac:dyDescent="0.2">
      <c r="A69" s="51">
        <v>3250</v>
      </c>
      <c r="B69" s="47" t="s">
        <v>463</v>
      </c>
      <c r="C69" s="169">
        <v>0</v>
      </c>
      <c r="D69" s="170"/>
      <c r="E69" s="51"/>
      <c r="F69" s="51"/>
      <c r="G69" s="51"/>
      <c r="H69" s="51"/>
      <c r="I69" s="51"/>
    </row>
    <row r="70" spans="1:9" x14ac:dyDescent="0.2">
      <c r="A70" s="51">
        <v>3251</v>
      </c>
      <c r="B70" s="47" t="s">
        <v>464</v>
      </c>
      <c r="C70" s="169">
        <v>0</v>
      </c>
      <c r="D70" s="170"/>
      <c r="E70" s="51"/>
      <c r="F70" s="51"/>
      <c r="G70" s="51"/>
      <c r="H70" s="51"/>
      <c r="I70" s="51"/>
    </row>
    <row r="71" spans="1:9" x14ac:dyDescent="0.2">
      <c r="A71" s="51">
        <v>3252</v>
      </c>
      <c r="B71" s="47" t="s">
        <v>465</v>
      </c>
      <c r="C71" s="169">
        <v>0</v>
      </c>
      <c r="D71" s="170"/>
      <c r="E71" s="51"/>
      <c r="F71" s="51"/>
      <c r="G71" s="51"/>
      <c r="H71" s="51"/>
      <c r="I71" s="51"/>
    </row>
    <row r="72" spans="1:9" x14ac:dyDescent="0.2">
      <c r="A72" s="51">
        <v>3210</v>
      </c>
      <c r="B72" s="47" t="s">
        <v>452</v>
      </c>
      <c r="C72" s="169">
        <v>0</v>
      </c>
      <c r="D72" s="170"/>
    </row>
    <row r="73" spans="1:9" x14ac:dyDescent="0.2">
      <c r="A73" s="51">
        <v>3220</v>
      </c>
      <c r="B73" s="47" t="s">
        <v>453</v>
      </c>
      <c r="C73" s="169">
        <v>0</v>
      </c>
      <c r="D73" s="170"/>
    </row>
    <row r="74" spans="1:9" x14ac:dyDescent="0.2">
      <c r="A74" s="51">
        <v>3230</v>
      </c>
      <c r="B74" s="47" t="s">
        <v>454</v>
      </c>
      <c r="C74" s="169">
        <v>0</v>
      </c>
      <c r="D74" s="170"/>
    </row>
    <row r="75" spans="1:9" x14ac:dyDescent="0.2">
      <c r="A75" s="51">
        <v>3231</v>
      </c>
      <c r="B75" s="47" t="s">
        <v>455</v>
      </c>
      <c r="C75" s="169">
        <v>0</v>
      </c>
      <c r="D75" s="170"/>
    </row>
    <row r="76" spans="1:9" x14ac:dyDescent="0.2">
      <c r="A76" s="51">
        <v>3232</v>
      </c>
      <c r="B76" s="47" t="s">
        <v>456</v>
      </c>
      <c r="C76" s="169">
        <v>0</v>
      </c>
      <c r="D76" s="170"/>
    </row>
    <row r="77" spans="1:9" x14ac:dyDescent="0.2">
      <c r="A77" s="51">
        <v>3233</v>
      </c>
      <c r="B77" s="47" t="s">
        <v>457</v>
      </c>
      <c r="C77" s="169">
        <v>0</v>
      </c>
      <c r="D77" s="170"/>
    </row>
    <row r="78" spans="1:9" x14ac:dyDescent="0.2">
      <c r="A78" s="51">
        <v>3239</v>
      </c>
      <c r="B78" s="47" t="s">
        <v>458</v>
      </c>
      <c r="C78" s="169">
        <v>0</v>
      </c>
      <c r="D78" s="170"/>
    </row>
    <row r="79" spans="1:9" x14ac:dyDescent="0.2">
      <c r="A79" s="51">
        <v>3240</v>
      </c>
      <c r="B79" s="47" t="s">
        <v>459</v>
      </c>
      <c r="C79" s="169">
        <v>0</v>
      </c>
      <c r="D79" s="170"/>
    </row>
    <row r="80" spans="1:9" x14ac:dyDescent="0.2">
      <c r="A80" s="51">
        <v>3241</v>
      </c>
      <c r="B80" s="47" t="s">
        <v>460</v>
      </c>
      <c r="C80" s="169">
        <v>0</v>
      </c>
      <c r="D80" s="170"/>
    </row>
    <row r="81" spans="1:5" x14ac:dyDescent="0.2">
      <c r="A81" s="51">
        <v>3242</v>
      </c>
      <c r="B81" s="47" t="s">
        <v>461</v>
      </c>
      <c r="C81" s="169">
        <v>0</v>
      </c>
      <c r="D81" s="170"/>
    </row>
    <row r="82" spans="1:5" x14ac:dyDescent="0.2">
      <c r="A82" s="51">
        <v>3243</v>
      </c>
      <c r="B82" s="47" t="s">
        <v>462</v>
      </c>
      <c r="C82" s="169">
        <v>0</v>
      </c>
      <c r="D82" s="170"/>
    </row>
    <row r="83" spans="1:5" x14ac:dyDescent="0.2">
      <c r="A83" s="51">
        <v>3250</v>
      </c>
      <c r="B83" s="47" t="s">
        <v>463</v>
      </c>
      <c r="C83" s="169">
        <v>0</v>
      </c>
      <c r="D83" s="170"/>
    </row>
    <row r="84" spans="1:5" x14ac:dyDescent="0.2">
      <c r="A84" s="51">
        <v>3251</v>
      </c>
      <c r="B84" s="47" t="s">
        <v>464</v>
      </c>
      <c r="C84" s="169">
        <v>0</v>
      </c>
      <c r="D84" s="170"/>
    </row>
    <row r="85" spans="1:5" x14ac:dyDescent="0.2">
      <c r="A85" s="51">
        <v>3252</v>
      </c>
      <c r="B85" s="47" t="s">
        <v>465</v>
      </c>
      <c r="C85" s="169">
        <v>0</v>
      </c>
      <c r="D85" s="170"/>
    </row>
    <row r="87" spans="1:5" x14ac:dyDescent="0.2">
      <c r="B87" s="38" t="s">
        <v>63</v>
      </c>
    </row>
    <row r="94" spans="1:5" ht="22.5" x14ac:dyDescent="0.2">
      <c r="B94" s="151" t="s">
        <v>645</v>
      </c>
      <c r="C94" s="180" t="s">
        <v>646</v>
      </c>
      <c r="D94" s="180"/>
      <c r="E94" s="18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94:E94"/>
  </mergeCells>
  <pageMargins left="0.7" right="0.7" top="0.75" bottom="0.75" header="0.3" footer="0.3"/>
  <ignoredErrors>
    <ignoredError sqref="C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4" spans="1:2" ht="15" customHeight="1" x14ac:dyDescent="0.2">
      <c r="A4" s="107" t="s">
        <v>45</v>
      </c>
      <c r="B4" s="27" t="s">
        <v>203</v>
      </c>
    </row>
    <row r="5" spans="1:2" ht="15" customHeight="1" x14ac:dyDescent="0.2">
      <c r="B5" s="27"/>
    </row>
    <row r="6" spans="1:2" ht="15" customHeight="1" x14ac:dyDescent="0.2">
      <c r="A6" s="107" t="s">
        <v>47</v>
      </c>
      <c r="B6" s="27" t="s">
        <v>204</v>
      </c>
    </row>
    <row r="7" spans="1:2" ht="15" customHeight="1" x14ac:dyDescent="0.2">
      <c r="B7" s="27" t="s">
        <v>466</v>
      </c>
    </row>
    <row r="8" spans="1:2" ht="22.5" x14ac:dyDescent="0.2">
      <c r="B8" s="25" t="s">
        <v>467</v>
      </c>
    </row>
    <row r="9" spans="1:2" ht="15" customHeight="1" x14ac:dyDescent="0.2">
      <c r="B9" s="27" t="s">
        <v>468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I162"/>
  <sheetViews>
    <sheetView topLeftCell="A111" zoomScaleNormal="100" workbookViewId="0">
      <selection activeCell="K21" sqref="K2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9" s="53" customFormat="1" ht="18.95" customHeight="1" x14ac:dyDescent="0.25">
      <c r="A1" s="187" t="str">
        <f>ESF!A1</f>
        <v>INSTITUTO CULTURAL DE LEÓN</v>
      </c>
      <c r="B1" s="187"/>
      <c r="C1" s="187"/>
      <c r="D1" s="45" t="s">
        <v>0</v>
      </c>
      <c r="E1" s="46">
        <f>'Notas a los Edos Financieros'!D1</f>
        <v>2023</v>
      </c>
    </row>
    <row r="2" spans="1:9" s="53" customFormat="1" ht="18.95" customHeight="1" x14ac:dyDescent="0.25">
      <c r="A2" s="187" t="s">
        <v>469</v>
      </c>
      <c r="B2" s="187"/>
      <c r="C2" s="187"/>
      <c r="D2" s="45" t="s">
        <v>2</v>
      </c>
      <c r="E2" s="46" t="str">
        <f>'Notas a los Edos Financieros'!D2</f>
        <v>Anual</v>
      </c>
    </row>
    <row r="3" spans="1:9" s="53" customFormat="1" ht="18.95" customHeight="1" x14ac:dyDescent="0.25">
      <c r="A3" s="187" t="str">
        <f>ESF!A3</f>
        <v>Correspondiente del 01 de Enero al 31 de Diciembre de 2023</v>
      </c>
      <c r="B3" s="187"/>
      <c r="C3" s="187"/>
      <c r="D3" s="45" t="s">
        <v>3</v>
      </c>
      <c r="E3" s="46">
        <f>'Notas a los Edos Financieros'!D3</f>
        <v>1</v>
      </c>
    </row>
    <row r="4" spans="1:9" x14ac:dyDescent="0.2">
      <c r="A4" s="48" t="s">
        <v>65</v>
      </c>
      <c r="B4" s="49"/>
      <c r="C4" s="49"/>
      <c r="D4" s="49"/>
      <c r="E4" s="49"/>
    </row>
    <row r="6" spans="1:9" x14ac:dyDescent="0.2">
      <c r="A6" s="49" t="s">
        <v>470</v>
      </c>
      <c r="B6" s="49"/>
      <c r="C6" s="49"/>
      <c r="D6" s="49"/>
    </row>
    <row r="7" spans="1:9" x14ac:dyDescent="0.2">
      <c r="A7" s="50" t="s">
        <v>67</v>
      </c>
      <c r="B7" s="50" t="s">
        <v>471</v>
      </c>
      <c r="C7" s="118">
        <v>2023</v>
      </c>
      <c r="D7" s="118">
        <v>2022</v>
      </c>
    </row>
    <row r="8" spans="1:9" x14ac:dyDescent="0.2">
      <c r="A8" s="124">
        <v>1111</v>
      </c>
      <c r="B8" s="47" t="s">
        <v>472</v>
      </c>
      <c r="C8" s="172">
        <f>SUM(C9:C18)</f>
        <v>42500</v>
      </c>
      <c r="D8" s="172">
        <f>SUM(D9:D18)</f>
        <v>42500</v>
      </c>
    </row>
    <row r="9" spans="1:9" x14ac:dyDescent="0.2">
      <c r="A9" s="124" t="s">
        <v>1417</v>
      </c>
      <c r="B9" s="47" t="s">
        <v>1418</v>
      </c>
      <c r="C9" s="169">
        <v>5000</v>
      </c>
      <c r="D9" s="169">
        <v>5000.01</v>
      </c>
      <c r="E9" s="168"/>
      <c r="F9" s="168"/>
      <c r="G9" s="168"/>
      <c r="H9" s="168"/>
      <c r="I9" s="168"/>
    </row>
    <row r="10" spans="1:9" x14ac:dyDescent="0.2">
      <c r="A10" s="124" t="s">
        <v>1419</v>
      </c>
      <c r="B10" s="47" t="s">
        <v>1420</v>
      </c>
      <c r="C10" s="169">
        <v>12000</v>
      </c>
      <c r="D10" s="169">
        <v>11999.99</v>
      </c>
      <c r="E10" s="168"/>
      <c r="F10" s="168"/>
      <c r="G10" s="168"/>
      <c r="H10" s="168"/>
      <c r="I10" s="168"/>
    </row>
    <row r="11" spans="1:9" x14ac:dyDescent="0.2">
      <c r="A11" s="124" t="s">
        <v>1421</v>
      </c>
      <c r="B11" s="47" t="s">
        <v>1422</v>
      </c>
      <c r="C11" s="169">
        <v>10000</v>
      </c>
      <c r="D11" s="169">
        <v>10000</v>
      </c>
      <c r="E11" s="168"/>
      <c r="F11" s="168"/>
      <c r="G11" s="168"/>
      <c r="H11" s="168"/>
      <c r="I11" s="168"/>
    </row>
    <row r="12" spans="1:9" x14ac:dyDescent="0.2">
      <c r="A12" s="124" t="s">
        <v>1423</v>
      </c>
      <c r="B12" s="47" t="s">
        <v>1424</v>
      </c>
      <c r="C12" s="169">
        <v>3000</v>
      </c>
      <c r="D12" s="169">
        <v>3000</v>
      </c>
      <c r="E12" s="168"/>
      <c r="F12" s="168"/>
      <c r="G12" s="168"/>
      <c r="H12" s="168"/>
      <c r="I12" s="168"/>
    </row>
    <row r="13" spans="1:9" x14ac:dyDescent="0.2">
      <c r="A13" s="124" t="s">
        <v>1425</v>
      </c>
      <c r="B13" s="47" t="s">
        <v>1426</v>
      </c>
      <c r="C13" s="169">
        <v>3000</v>
      </c>
      <c r="D13" s="169">
        <v>3000</v>
      </c>
      <c r="E13" s="168"/>
      <c r="F13" s="168"/>
      <c r="G13" s="168"/>
      <c r="H13" s="168"/>
      <c r="I13" s="168"/>
    </row>
    <row r="14" spans="1:9" x14ac:dyDescent="0.2">
      <c r="A14" s="124" t="s">
        <v>1427</v>
      </c>
      <c r="B14" s="47" t="s">
        <v>1151</v>
      </c>
      <c r="C14" s="169">
        <v>3000</v>
      </c>
      <c r="D14" s="169">
        <v>3000</v>
      </c>
      <c r="E14" s="168"/>
      <c r="F14" s="168"/>
      <c r="G14" s="168"/>
      <c r="H14" s="168"/>
      <c r="I14" s="168"/>
    </row>
    <row r="15" spans="1:9" x14ac:dyDescent="0.2">
      <c r="A15" s="124" t="s">
        <v>1428</v>
      </c>
      <c r="B15" s="47" t="s">
        <v>1149</v>
      </c>
      <c r="C15" s="169">
        <v>2000</v>
      </c>
      <c r="D15" s="169">
        <v>2000</v>
      </c>
      <c r="E15" s="168"/>
      <c r="F15" s="168"/>
      <c r="G15" s="168"/>
      <c r="H15" s="168"/>
      <c r="I15" s="168"/>
    </row>
    <row r="16" spans="1:9" x14ac:dyDescent="0.2">
      <c r="A16" s="124" t="s">
        <v>1429</v>
      </c>
      <c r="B16" s="47" t="s">
        <v>1430</v>
      </c>
      <c r="C16" s="169">
        <v>2000</v>
      </c>
      <c r="D16" s="169">
        <v>2000</v>
      </c>
      <c r="E16" s="168"/>
      <c r="F16" s="168"/>
      <c r="G16" s="168"/>
      <c r="H16" s="168"/>
      <c r="I16" s="168"/>
    </row>
    <row r="17" spans="1:9" x14ac:dyDescent="0.2">
      <c r="A17" s="124" t="s">
        <v>1431</v>
      </c>
      <c r="B17" s="47" t="s">
        <v>1432</v>
      </c>
      <c r="C17" s="169">
        <v>2000</v>
      </c>
      <c r="D17" s="169">
        <v>2000</v>
      </c>
      <c r="E17" s="168"/>
      <c r="F17" s="168"/>
      <c r="G17" s="168"/>
      <c r="H17" s="168"/>
      <c r="I17" s="168"/>
    </row>
    <row r="18" spans="1:9" x14ac:dyDescent="0.2">
      <c r="A18" s="124" t="s">
        <v>1433</v>
      </c>
      <c r="B18" s="47" t="s">
        <v>1153</v>
      </c>
      <c r="C18" s="169">
        <v>500</v>
      </c>
      <c r="D18" s="169">
        <v>500</v>
      </c>
      <c r="E18" s="168"/>
      <c r="F18" s="168"/>
      <c r="G18" s="168"/>
      <c r="H18" s="168"/>
      <c r="I18" s="168"/>
    </row>
    <row r="19" spans="1:9" x14ac:dyDescent="0.2">
      <c r="A19" s="124">
        <v>1112</v>
      </c>
      <c r="B19" s="47" t="s">
        <v>473</v>
      </c>
      <c r="C19" s="172">
        <f>SUM(C20:C30)</f>
        <v>16023204.749999998</v>
      </c>
      <c r="D19" s="172">
        <f>SUM(D20:D30)</f>
        <v>15983166.01</v>
      </c>
    </row>
    <row r="20" spans="1:9" x14ac:dyDescent="0.2">
      <c r="A20" s="124" t="s">
        <v>1434</v>
      </c>
      <c r="B20" s="47" t="s">
        <v>1435</v>
      </c>
      <c r="C20" s="169">
        <v>423681.16</v>
      </c>
      <c r="D20" s="52">
        <v>17905.75</v>
      </c>
    </row>
    <row r="21" spans="1:9" x14ac:dyDescent="0.2">
      <c r="A21" s="124" t="s">
        <v>1436</v>
      </c>
      <c r="B21" s="47" t="s">
        <v>1437</v>
      </c>
      <c r="C21" s="169">
        <v>137107.63</v>
      </c>
      <c r="D21" s="52">
        <v>54859.7</v>
      </c>
    </row>
    <row r="22" spans="1:9" x14ac:dyDescent="0.2">
      <c r="A22" s="124" t="s">
        <v>1438</v>
      </c>
      <c r="B22" s="47" t="s">
        <v>1439</v>
      </c>
      <c r="C22" s="169">
        <v>3268655.56</v>
      </c>
      <c r="D22" s="52">
        <v>2012464.64</v>
      </c>
    </row>
    <row r="23" spans="1:9" x14ac:dyDescent="0.2">
      <c r="A23" s="124" t="s">
        <v>1440</v>
      </c>
      <c r="B23" s="47" t="s">
        <v>1441</v>
      </c>
      <c r="C23" s="169">
        <v>121191.32</v>
      </c>
      <c r="D23" s="52">
        <v>121191.32</v>
      </c>
    </row>
    <row r="24" spans="1:9" x14ac:dyDescent="0.2">
      <c r="A24" s="124" t="s">
        <v>1442</v>
      </c>
      <c r="B24" s="47" t="s">
        <v>1443</v>
      </c>
      <c r="C24" s="169">
        <v>2298194.29</v>
      </c>
      <c r="D24" s="52">
        <v>4101474.12</v>
      </c>
    </row>
    <row r="25" spans="1:9" x14ac:dyDescent="0.2">
      <c r="A25" s="124" t="s">
        <v>1444</v>
      </c>
      <c r="B25" s="47" t="s">
        <v>1445</v>
      </c>
      <c r="C25" s="169">
        <v>3410573.53</v>
      </c>
      <c r="D25" s="52">
        <v>5006437.88</v>
      </c>
    </row>
    <row r="26" spans="1:9" x14ac:dyDescent="0.2">
      <c r="A26" s="124" t="s">
        <v>1446</v>
      </c>
      <c r="B26" s="47" t="s">
        <v>1447</v>
      </c>
      <c r="C26" s="169">
        <v>1838256.02</v>
      </c>
      <c r="D26" s="52">
        <v>3419392.65</v>
      </c>
    </row>
    <row r="27" spans="1:9" x14ac:dyDescent="0.2">
      <c r="A27" s="124" t="s">
        <v>1448</v>
      </c>
      <c r="B27" s="47" t="s">
        <v>1449</v>
      </c>
      <c r="C27" s="169">
        <v>980196.69</v>
      </c>
      <c r="D27" s="52">
        <v>971736.93</v>
      </c>
    </row>
    <row r="28" spans="1:9" x14ac:dyDescent="0.2">
      <c r="A28" s="124" t="s">
        <v>1450</v>
      </c>
      <c r="B28" s="47" t="s">
        <v>1451</v>
      </c>
      <c r="C28" s="169">
        <v>2616884.54</v>
      </c>
      <c r="D28" s="52">
        <v>277703.02</v>
      </c>
    </row>
    <row r="29" spans="1:9" x14ac:dyDescent="0.2">
      <c r="A29" s="124" t="s">
        <v>1452</v>
      </c>
      <c r="B29" s="47" t="s">
        <v>1453</v>
      </c>
      <c r="C29" s="169">
        <v>928457.76</v>
      </c>
      <c r="D29" s="52">
        <v>0</v>
      </c>
    </row>
    <row r="30" spans="1:9" x14ac:dyDescent="0.2">
      <c r="A30" s="124" t="s">
        <v>1454</v>
      </c>
      <c r="B30" s="47" t="s">
        <v>1455</v>
      </c>
      <c r="C30" s="169">
        <v>6.25</v>
      </c>
      <c r="D30" s="52">
        <v>0</v>
      </c>
    </row>
    <row r="31" spans="1:9" x14ac:dyDescent="0.2">
      <c r="A31" s="124">
        <v>1113</v>
      </c>
      <c r="B31" s="47" t="s">
        <v>474</v>
      </c>
      <c r="C31" s="172">
        <v>0</v>
      </c>
      <c r="D31" s="114">
        <v>0</v>
      </c>
    </row>
    <row r="32" spans="1:9" x14ac:dyDescent="0.2">
      <c r="A32" s="124">
        <v>1114</v>
      </c>
      <c r="B32" s="47" t="s">
        <v>71</v>
      </c>
      <c r="C32" s="172">
        <v>0</v>
      </c>
      <c r="D32" s="114">
        <v>0</v>
      </c>
    </row>
    <row r="33" spans="1:4" x14ac:dyDescent="0.2">
      <c r="A33" s="124">
        <v>1115</v>
      </c>
      <c r="B33" s="47" t="s">
        <v>72</v>
      </c>
      <c r="C33" s="172">
        <v>0</v>
      </c>
      <c r="D33" s="114">
        <v>0</v>
      </c>
    </row>
    <row r="34" spans="1:4" x14ac:dyDescent="0.2">
      <c r="A34" s="124">
        <v>1116</v>
      </c>
      <c r="B34" s="47" t="s">
        <v>475</v>
      </c>
      <c r="C34" s="172">
        <v>0</v>
      </c>
      <c r="D34" s="114">
        <v>0</v>
      </c>
    </row>
    <row r="35" spans="1:4" x14ac:dyDescent="0.2">
      <c r="A35" s="124">
        <v>1119</v>
      </c>
      <c r="B35" s="47" t="s">
        <v>476</v>
      </c>
      <c r="C35" s="172">
        <v>0</v>
      </c>
      <c r="D35" s="172">
        <v>0</v>
      </c>
    </row>
    <row r="36" spans="1:4" x14ac:dyDescent="0.2">
      <c r="A36" s="171">
        <v>1110</v>
      </c>
      <c r="B36" s="126" t="s">
        <v>477</v>
      </c>
      <c r="C36" s="172">
        <f>+C8+C19</f>
        <v>16065704.749999998</v>
      </c>
      <c r="D36" s="172">
        <f>+D8+D19</f>
        <v>16025666.01</v>
      </c>
    </row>
    <row r="37" spans="1:4" x14ac:dyDescent="0.2">
      <c r="A37" s="124"/>
    </row>
    <row r="39" spans="1:4" x14ac:dyDescent="0.2">
      <c r="A39" s="49" t="s">
        <v>478</v>
      </c>
      <c r="B39" s="49"/>
      <c r="C39" s="49"/>
      <c r="D39" s="49"/>
    </row>
    <row r="40" spans="1:4" x14ac:dyDescent="0.2">
      <c r="A40" s="50" t="s">
        <v>67</v>
      </c>
      <c r="B40" s="50" t="s">
        <v>471</v>
      </c>
      <c r="C40" s="118" t="s">
        <v>479</v>
      </c>
      <c r="D40" s="118" t="s">
        <v>480</v>
      </c>
    </row>
    <row r="41" spans="1:4" x14ac:dyDescent="0.2">
      <c r="A41" s="58">
        <v>1230</v>
      </c>
      <c r="B41" s="59" t="s">
        <v>118</v>
      </c>
      <c r="C41" s="114">
        <v>0</v>
      </c>
      <c r="D41" s="114">
        <v>0</v>
      </c>
    </row>
    <row r="42" spans="1:4" x14ac:dyDescent="0.2">
      <c r="A42" s="51">
        <v>1231</v>
      </c>
      <c r="B42" s="47" t="s">
        <v>119</v>
      </c>
      <c r="C42" s="52">
        <v>0</v>
      </c>
      <c r="D42" s="52">
        <v>0</v>
      </c>
    </row>
    <row r="43" spans="1:4" x14ac:dyDescent="0.2">
      <c r="A43" s="51">
        <v>1232</v>
      </c>
      <c r="B43" s="47" t="s">
        <v>120</v>
      </c>
      <c r="C43" s="52">
        <v>0</v>
      </c>
      <c r="D43" s="52">
        <v>0</v>
      </c>
    </row>
    <row r="44" spans="1:4" x14ac:dyDescent="0.2">
      <c r="A44" s="51">
        <v>1233</v>
      </c>
      <c r="B44" s="47" t="s">
        <v>121</v>
      </c>
      <c r="C44" s="52">
        <v>0</v>
      </c>
      <c r="D44" s="52">
        <v>0</v>
      </c>
    </row>
    <row r="45" spans="1:4" x14ac:dyDescent="0.2">
      <c r="A45" s="51">
        <v>1234</v>
      </c>
      <c r="B45" s="47" t="s">
        <v>122</v>
      </c>
      <c r="C45" s="52">
        <v>0</v>
      </c>
      <c r="D45" s="52">
        <v>0</v>
      </c>
    </row>
    <row r="46" spans="1:4" x14ac:dyDescent="0.2">
      <c r="A46" s="51">
        <v>1235</v>
      </c>
      <c r="B46" s="47" t="s">
        <v>123</v>
      </c>
      <c r="C46" s="52">
        <v>0</v>
      </c>
      <c r="D46" s="52">
        <v>0</v>
      </c>
    </row>
    <row r="47" spans="1:4" x14ac:dyDescent="0.2">
      <c r="A47" s="51">
        <v>1236</v>
      </c>
      <c r="B47" s="47" t="s">
        <v>124</v>
      </c>
      <c r="C47" s="52">
        <v>0</v>
      </c>
      <c r="D47" s="52">
        <v>0</v>
      </c>
    </row>
    <row r="48" spans="1:4" x14ac:dyDescent="0.2">
      <c r="A48" s="51">
        <v>1239</v>
      </c>
      <c r="B48" s="47" t="s">
        <v>125</v>
      </c>
      <c r="C48" s="52">
        <v>0</v>
      </c>
      <c r="D48" s="52">
        <v>0</v>
      </c>
    </row>
    <row r="49" spans="1:4" x14ac:dyDescent="0.2">
      <c r="A49" s="58">
        <v>1240</v>
      </c>
      <c r="B49" s="59" t="s">
        <v>126</v>
      </c>
      <c r="C49" s="114">
        <f>SUM(C50:C57)</f>
        <v>2803901.82</v>
      </c>
      <c r="D49" s="114">
        <f>SUM(D50:D57)</f>
        <v>2803901.82</v>
      </c>
    </row>
    <row r="50" spans="1:4" x14ac:dyDescent="0.2">
      <c r="A50" s="51">
        <v>1241</v>
      </c>
      <c r="B50" s="47" t="s">
        <v>127</v>
      </c>
      <c r="C50" s="52">
        <v>134604</v>
      </c>
      <c r="D50" s="52">
        <v>134604</v>
      </c>
    </row>
    <row r="51" spans="1:4" x14ac:dyDescent="0.2">
      <c r="A51" s="51">
        <v>1242</v>
      </c>
      <c r="B51" s="47" t="s">
        <v>128</v>
      </c>
      <c r="C51" s="52">
        <v>2669297.8199999998</v>
      </c>
      <c r="D51" s="52">
        <v>2669297.8199999998</v>
      </c>
    </row>
    <row r="52" spans="1:4" x14ac:dyDescent="0.2">
      <c r="A52" s="51">
        <v>1243</v>
      </c>
      <c r="B52" s="47" t="s">
        <v>129</v>
      </c>
      <c r="C52" s="52">
        <v>0</v>
      </c>
      <c r="D52" s="52">
        <v>0</v>
      </c>
    </row>
    <row r="53" spans="1:4" x14ac:dyDescent="0.2">
      <c r="A53" s="51">
        <v>1244</v>
      </c>
      <c r="B53" s="47" t="s">
        <v>130</v>
      </c>
      <c r="C53" s="52">
        <v>0</v>
      </c>
      <c r="D53" s="52">
        <v>0</v>
      </c>
    </row>
    <row r="54" spans="1:4" x14ac:dyDescent="0.2">
      <c r="A54" s="51">
        <v>1245</v>
      </c>
      <c r="B54" s="47" t="s">
        <v>131</v>
      </c>
      <c r="C54" s="52">
        <v>0</v>
      </c>
      <c r="D54" s="52">
        <v>0</v>
      </c>
    </row>
    <row r="55" spans="1:4" x14ac:dyDescent="0.2">
      <c r="A55" s="51">
        <v>1246</v>
      </c>
      <c r="B55" s="47" t="s">
        <v>132</v>
      </c>
      <c r="C55" s="52">
        <v>0</v>
      </c>
      <c r="D55" s="52">
        <v>0</v>
      </c>
    </row>
    <row r="56" spans="1:4" x14ac:dyDescent="0.2">
      <c r="A56" s="51">
        <v>1247</v>
      </c>
      <c r="B56" s="47" t="s">
        <v>133</v>
      </c>
      <c r="C56" s="52">
        <v>0</v>
      </c>
      <c r="D56" s="52">
        <v>0</v>
      </c>
    </row>
    <row r="57" spans="1:4" x14ac:dyDescent="0.2">
      <c r="A57" s="51">
        <v>1248</v>
      </c>
      <c r="B57" s="47" t="s">
        <v>134</v>
      </c>
      <c r="C57" s="52">
        <v>0</v>
      </c>
      <c r="D57" s="52">
        <v>0</v>
      </c>
    </row>
    <row r="58" spans="1:4" x14ac:dyDescent="0.2">
      <c r="A58" s="58">
        <v>1250</v>
      </c>
      <c r="B58" s="59" t="s">
        <v>138</v>
      </c>
      <c r="C58" s="114">
        <v>0</v>
      </c>
      <c r="D58" s="114">
        <v>0</v>
      </c>
    </row>
    <row r="59" spans="1:4" x14ac:dyDescent="0.2">
      <c r="A59" s="51">
        <v>1251</v>
      </c>
      <c r="B59" s="47" t="s">
        <v>139</v>
      </c>
      <c r="C59" s="52">
        <v>0</v>
      </c>
      <c r="D59" s="52">
        <v>0</v>
      </c>
    </row>
    <row r="60" spans="1:4" x14ac:dyDescent="0.2">
      <c r="A60" s="51">
        <v>1252</v>
      </c>
      <c r="B60" s="47" t="s">
        <v>140</v>
      </c>
      <c r="C60" s="52">
        <v>0</v>
      </c>
      <c r="D60" s="52">
        <v>0</v>
      </c>
    </row>
    <row r="61" spans="1:4" x14ac:dyDescent="0.2">
      <c r="A61" s="51">
        <v>1253</v>
      </c>
      <c r="B61" s="47" t="s">
        <v>141</v>
      </c>
      <c r="C61" s="52">
        <v>0</v>
      </c>
      <c r="D61" s="52">
        <v>0</v>
      </c>
    </row>
    <row r="62" spans="1:4" x14ac:dyDescent="0.2">
      <c r="A62" s="51">
        <v>1254</v>
      </c>
      <c r="B62" s="47" t="s">
        <v>142</v>
      </c>
      <c r="C62" s="52">
        <v>0</v>
      </c>
      <c r="D62" s="52">
        <v>0</v>
      </c>
    </row>
    <row r="63" spans="1:4" x14ac:dyDescent="0.2">
      <c r="A63" s="51">
        <v>1259</v>
      </c>
      <c r="B63" s="47" t="s">
        <v>143</v>
      </c>
      <c r="C63" s="52">
        <v>0</v>
      </c>
      <c r="D63" s="52">
        <v>0</v>
      </c>
    </row>
    <row r="64" spans="1:4" x14ac:dyDescent="0.2">
      <c r="A64" s="51"/>
      <c r="B64" s="126" t="s">
        <v>481</v>
      </c>
      <c r="C64" s="114">
        <f>C41+C49+C58</f>
        <v>2803901.82</v>
      </c>
      <c r="D64" s="114">
        <f>D41+D49+D58</f>
        <v>2803901.82</v>
      </c>
    </row>
    <row r="66" spans="1:6" ht="15" x14ac:dyDescent="0.25">
      <c r="A66" s="49" t="s">
        <v>482</v>
      </c>
      <c r="B66" s="49"/>
      <c r="C66" s="49"/>
      <c r="D66" s="49"/>
      <c r="F66"/>
    </row>
    <row r="67" spans="1:6" ht="15" x14ac:dyDescent="0.25">
      <c r="A67" s="50" t="s">
        <v>67</v>
      </c>
      <c r="B67" s="50" t="s">
        <v>471</v>
      </c>
      <c r="C67" s="118">
        <v>2023</v>
      </c>
      <c r="D67" s="118">
        <v>2022</v>
      </c>
      <c r="F67"/>
    </row>
    <row r="68" spans="1:6" ht="9.9499999999999993" customHeight="1" x14ac:dyDescent="0.25">
      <c r="A68" s="171">
        <v>3210</v>
      </c>
      <c r="B68" s="59" t="s">
        <v>483</v>
      </c>
      <c r="C68" s="114">
        <v>2634603.27</v>
      </c>
      <c r="D68" s="114">
        <v>1300012.93</v>
      </c>
      <c r="E68" s="133"/>
      <c r="F68"/>
    </row>
    <row r="69" spans="1:6" ht="9.9499999999999993" customHeight="1" x14ac:dyDescent="0.25">
      <c r="A69" s="124"/>
      <c r="B69" s="126" t="s">
        <v>484</v>
      </c>
      <c r="C69" s="114">
        <f>+C70+C82+C110+C34</f>
        <v>1339200.8899999999</v>
      </c>
      <c r="D69" s="114">
        <f>+D70+D82</f>
        <v>1549344.95</v>
      </c>
      <c r="E69" s="134"/>
      <c r="F69"/>
    </row>
    <row r="70" spans="1:6" ht="9.9499999999999993" customHeight="1" x14ac:dyDescent="0.25">
      <c r="A70" s="171">
        <v>5400</v>
      </c>
      <c r="B70" s="59" t="s">
        <v>396</v>
      </c>
      <c r="C70" s="114">
        <f>SUM(C71:C81)</f>
        <v>0</v>
      </c>
      <c r="D70" s="114">
        <f>SUM(D71:D81)</f>
        <v>0</v>
      </c>
      <c r="F70"/>
    </row>
    <row r="71" spans="1:6" ht="9.9499999999999993" customHeight="1" x14ac:dyDescent="0.25">
      <c r="A71" s="124">
        <v>5410</v>
      </c>
      <c r="B71" s="47" t="s">
        <v>485</v>
      </c>
      <c r="C71" s="52">
        <v>0</v>
      </c>
      <c r="D71" s="52">
        <v>0</v>
      </c>
      <c r="F71"/>
    </row>
    <row r="72" spans="1:6" ht="9.9499999999999993" customHeight="1" x14ac:dyDescent="0.25">
      <c r="A72" s="124">
        <v>5411</v>
      </c>
      <c r="B72" s="47" t="s">
        <v>398</v>
      </c>
      <c r="C72" s="52">
        <v>0</v>
      </c>
      <c r="D72" s="52">
        <v>0</v>
      </c>
      <c r="F72"/>
    </row>
    <row r="73" spans="1:6" ht="9.9499999999999993" customHeight="1" x14ac:dyDescent="0.25">
      <c r="A73" s="124">
        <v>5420</v>
      </c>
      <c r="B73" s="47" t="s">
        <v>486</v>
      </c>
      <c r="C73" s="52">
        <v>0</v>
      </c>
      <c r="D73" s="52">
        <v>0</v>
      </c>
      <c r="F73"/>
    </row>
    <row r="74" spans="1:6" ht="9.9499999999999993" customHeight="1" x14ac:dyDescent="0.25">
      <c r="A74" s="124">
        <v>5421</v>
      </c>
      <c r="B74" s="47" t="s">
        <v>401</v>
      </c>
      <c r="C74" s="52">
        <v>0</v>
      </c>
      <c r="D74" s="52">
        <v>0</v>
      </c>
      <c r="F74"/>
    </row>
    <row r="75" spans="1:6" ht="9.9499999999999993" customHeight="1" x14ac:dyDescent="0.25">
      <c r="A75" s="124">
        <v>5430</v>
      </c>
      <c r="B75" s="47" t="s">
        <v>487</v>
      </c>
      <c r="C75" s="52">
        <v>0</v>
      </c>
      <c r="D75" s="52">
        <v>0</v>
      </c>
      <c r="F75"/>
    </row>
    <row r="76" spans="1:6" ht="9.9499999999999993" customHeight="1" x14ac:dyDescent="0.25">
      <c r="A76" s="124">
        <v>5431</v>
      </c>
      <c r="B76" s="47" t="s">
        <v>404</v>
      </c>
      <c r="C76" s="52">
        <v>0</v>
      </c>
      <c r="D76" s="52">
        <v>0</v>
      </c>
      <c r="F76"/>
    </row>
    <row r="77" spans="1:6" ht="9.9499999999999993" customHeight="1" x14ac:dyDescent="0.25">
      <c r="A77" s="124">
        <v>5440</v>
      </c>
      <c r="B77" s="47" t="s">
        <v>488</v>
      </c>
      <c r="C77" s="52">
        <v>0</v>
      </c>
      <c r="D77" s="52">
        <v>0</v>
      </c>
      <c r="F77"/>
    </row>
    <row r="78" spans="1:6" ht="9.9499999999999993" customHeight="1" x14ac:dyDescent="0.25">
      <c r="A78" s="124">
        <v>5441</v>
      </c>
      <c r="B78" s="47" t="s">
        <v>488</v>
      </c>
      <c r="C78" s="52">
        <v>0</v>
      </c>
      <c r="D78" s="52">
        <v>0</v>
      </c>
      <c r="F78"/>
    </row>
    <row r="79" spans="1:6" ht="9.9499999999999993" customHeight="1" x14ac:dyDescent="0.25">
      <c r="A79" s="124">
        <v>5450</v>
      </c>
      <c r="B79" s="47" t="s">
        <v>489</v>
      </c>
      <c r="C79" s="52">
        <v>0</v>
      </c>
      <c r="D79" s="52">
        <v>0</v>
      </c>
      <c r="F79"/>
    </row>
    <row r="80" spans="1:6" ht="9.9499999999999993" customHeight="1" x14ac:dyDescent="0.25">
      <c r="A80" s="124">
        <v>5451</v>
      </c>
      <c r="B80" s="47" t="s">
        <v>408</v>
      </c>
      <c r="C80" s="52">
        <v>0</v>
      </c>
      <c r="D80" s="52">
        <v>0</v>
      </c>
      <c r="F80"/>
    </row>
    <row r="81" spans="1:6" ht="9.9499999999999993" customHeight="1" x14ac:dyDescent="0.25">
      <c r="A81" s="124">
        <v>5452</v>
      </c>
      <c r="B81" s="47" t="s">
        <v>409</v>
      </c>
      <c r="C81" s="52">
        <v>0</v>
      </c>
      <c r="D81" s="52">
        <v>0</v>
      </c>
      <c r="F81"/>
    </row>
    <row r="82" spans="1:6" ht="9.9499999999999993" customHeight="1" x14ac:dyDescent="0.25">
      <c r="A82" s="171">
        <v>5500</v>
      </c>
      <c r="B82" s="59" t="s">
        <v>410</v>
      </c>
      <c r="C82" s="114">
        <f>+C83+C92+C95+C101</f>
        <v>1339200.8899999999</v>
      </c>
      <c r="D82" s="114">
        <f>+D83+D92+D95+D101</f>
        <v>1549344.95</v>
      </c>
      <c r="F82"/>
    </row>
    <row r="83" spans="1:6" ht="9.9499999999999993" customHeight="1" x14ac:dyDescent="0.25">
      <c r="A83" s="171">
        <v>5510</v>
      </c>
      <c r="B83" s="59" t="s">
        <v>411</v>
      </c>
      <c r="C83" s="114">
        <f>SUM(C84:C91)</f>
        <v>1339200.8899999999</v>
      </c>
      <c r="D83" s="114">
        <f>SUM(D84:D91)</f>
        <v>1549344.95</v>
      </c>
      <c r="F83"/>
    </row>
    <row r="84" spans="1:6" ht="9.9499999999999993" customHeight="1" x14ac:dyDescent="0.25">
      <c r="A84" s="124">
        <v>5511</v>
      </c>
      <c r="B84" s="47" t="s">
        <v>412</v>
      </c>
      <c r="C84" s="52">
        <v>0</v>
      </c>
      <c r="D84" s="52">
        <v>0</v>
      </c>
      <c r="F84"/>
    </row>
    <row r="85" spans="1:6" ht="9.9499999999999993" customHeight="1" x14ac:dyDescent="0.25">
      <c r="A85" s="124">
        <v>5512</v>
      </c>
      <c r="B85" s="47" t="s">
        <v>413</v>
      </c>
      <c r="C85" s="52">
        <v>0</v>
      </c>
      <c r="D85" s="52">
        <v>0</v>
      </c>
      <c r="F85"/>
    </row>
    <row r="86" spans="1:6" ht="9.9499999999999993" customHeight="1" x14ac:dyDescent="0.25">
      <c r="A86" s="124">
        <v>5513</v>
      </c>
      <c r="B86" s="47" t="s">
        <v>414</v>
      </c>
      <c r="C86" s="52">
        <v>0</v>
      </c>
      <c r="D86" s="52">
        <v>0</v>
      </c>
      <c r="F86"/>
    </row>
    <row r="87" spans="1:6" ht="9.9499999999999993" customHeight="1" x14ac:dyDescent="0.25">
      <c r="A87" s="124">
        <v>5514</v>
      </c>
      <c r="B87" s="47" t="s">
        <v>415</v>
      </c>
      <c r="C87" s="52">
        <v>0</v>
      </c>
      <c r="D87" s="52">
        <v>0</v>
      </c>
      <c r="F87"/>
    </row>
    <row r="88" spans="1:6" ht="9.9499999999999993" customHeight="1" x14ac:dyDescent="0.25">
      <c r="A88" s="124">
        <v>5515</v>
      </c>
      <c r="B88" s="47" t="s">
        <v>416</v>
      </c>
      <c r="C88" s="114">
        <v>1332542.45</v>
      </c>
      <c r="D88" s="114">
        <v>1542686.51</v>
      </c>
      <c r="F88"/>
    </row>
    <row r="89" spans="1:6" ht="9.9499999999999993" customHeight="1" x14ac:dyDescent="0.25">
      <c r="A89" s="124">
        <v>5516</v>
      </c>
      <c r="B89" s="47" t="s">
        <v>417</v>
      </c>
      <c r="C89" s="114"/>
      <c r="D89" s="114">
        <v>0</v>
      </c>
      <c r="F89"/>
    </row>
    <row r="90" spans="1:6" ht="9.9499999999999993" customHeight="1" x14ac:dyDescent="0.25">
      <c r="A90" s="124">
        <v>5517</v>
      </c>
      <c r="B90" s="47" t="s">
        <v>418</v>
      </c>
      <c r="C90" s="114">
        <v>6658.44</v>
      </c>
      <c r="D90" s="114">
        <v>6658.44</v>
      </c>
      <c r="F90"/>
    </row>
    <row r="91" spans="1:6" ht="9.9499999999999993" customHeight="1" x14ac:dyDescent="0.25">
      <c r="A91" s="124">
        <v>5518</v>
      </c>
      <c r="B91" s="47" t="s">
        <v>419</v>
      </c>
      <c r="C91" s="52">
        <v>0</v>
      </c>
      <c r="D91" s="52">
        <v>0</v>
      </c>
      <c r="F91"/>
    </row>
    <row r="92" spans="1:6" ht="9.9499999999999993" customHeight="1" x14ac:dyDescent="0.25">
      <c r="A92" s="171">
        <v>5520</v>
      </c>
      <c r="B92" s="59" t="s">
        <v>420</v>
      </c>
      <c r="C92" s="114">
        <v>0</v>
      </c>
      <c r="D92" s="114">
        <v>0</v>
      </c>
      <c r="F92"/>
    </row>
    <row r="93" spans="1:6" ht="9.9499999999999993" customHeight="1" x14ac:dyDescent="0.25">
      <c r="A93" s="124">
        <v>5521</v>
      </c>
      <c r="B93" s="47" t="s">
        <v>421</v>
      </c>
      <c r="C93" s="52">
        <v>0</v>
      </c>
      <c r="D93" s="52">
        <v>0</v>
      </c>
      <c r="F93"/>
    </row>
    <row r="94" spans="1:6" ht="9.9499999999999993" customHeight="1" x14ac:dyDescent="0.25">
      <c r="A94" s="124">
        <v>5522</v>
      </c>
      <c r="B94" s="47" t="s">
        <v>422</v>
      </c>
      <c r="C94" s="52">
        <v>0</v>
      </c>
      <c r="D94" s="52">
        <v>0</v>
      </c>
      <c r="F94"/>
    </row>
    <row r="95" spans="1:6" ht="9.9499999999999993" customHeight="1" x14ac:dyDescent="0.25">
      <c r="A95" s="171">
        <v>5530</v>
      </c>
      <c r="B95" s="59" t="s">
        <v>423</v>
      </c>
      <c r="C95" s="114">
        <v>0</v>
      </c>
      <c r="D95" s="114">
        <v>0</v>
      </c>
      <c r="F95"/>
    </row>
    <row r="96" spans="1:6" ht="9.9499999999999993" customHeight="1" x14ac:dyDescent="0.25">
      <c r="A96" s="124">
        <v>5531</v>
      </c>
      <c r="B96" s="47" t="s">
        <v>424</v>
      </c>
      <c r="C96" s="52">
        <v>0</v>
      </c>
      <c r="D96" s="52">
        <v>0</v>
      </c>
      <c r="F96"/>
    </row>
    <row r="97" spans="1:6" ht="9.9499999999999993" customHeight="1" x14ac:dyDescent="0.25">
      <c r="A97" s="124">
        <v>5532</v>
      </c>
      <c r="B97" s="47" t="s">
        <v>425</v>
      </c>
      <c r="C97" s="52">
        <v>0</v>
      </c>
      <c r="D97" s="52">
        <v>0</v>
      </c>
      <c r="F97"/>
    </row>
    <row r="98" spans="1:6" ht="9.9499999999999993" customHeight="1" x14ac:dyDescent="0.25">
      <c r="A98" s="124">
        <v>5533</v>
      </c>
      <c r="B98" s="47" t="s">
        <v>426</v>
      </c>
      <c r="C98" s="52">
        <v>0</v>
      </c>
      <c r="D98" s="52">
        <v>0</v>
      </c>
      <c r="F98"/>
    </row>
    <row r="99" spans="1:6" ht="9.9499999999999993" customHeight="1" x14ac:dyDescent="0.25">
      <c r="A99" s="124">
        <v>5534</v>
      </c>
      <c r="B99" s="47" t="s">
        <v>427</v>
      </c>
      <c r="C99" s="52">
        <v>0</v>
      </c>
      <c r="D99" s="52">
        <v>0</v>
      </c>
      <c r="F99"/>
    </row>
    <row r="100" spans="1:6" ht="9.9499999999999993" customHeight="1" x14ac:dyDescent="0.25">
      <c r="A100" s="124">
        <v>5535</v>
      </c>
      <c r="B100" s="47" t="s">
        <v>428</v>
      </c>
      <c r="C100" s="52">
        <v>0</v>
      </c>
      <c r="D100" s="52">
        <v>0</v>
      </c>
      <c r="F100"/>
    </row>
    <row r="101" spans="1:6" ht="9.9499999999999993" customHeight="1" x14ac:dyDescent="0.25">
      <c r="A101" s="171">
        <v>5590</v>
      </c>
      <c r="B101" s="59" t="s">
        <v>429</v>
      </c>
      <c r="C101" s="114">
        <v>0</v>
      </c>
      <c r="D101" s="114">
        <v>0</v>
      </c>
      <c r="F101"/>
    </row>
    <row r="102" spans="1:6" ht="9.9499999999999993" customHeight="1" x14ac:dyDescent="0.25">
      <c r="A102" s="124">
        <v>5591</v>
      </c>
      <c r="B102" s="47" t="s">
        <v>430</v>
      </c>
      <c r="C102" s="52">
        <v>0</v>
      </c>
      <c r="D102" s="52">
        <v>0</v>
      </c>
      <c r="F102"/>
    </row>
    <row r="103" spans="1:6" ht="9.9499999999999993" customHeight="1" x14ac:dyDescent="0.25">
      <c r="A103" s="124">
        <v>5592</v>
      </c>
      <c r="B103" s="47" t="s">
        <v>431</v>
      </c>
      <c r="C103" s="52">
        <v>0</v>
      </c>
      <c r="D103" s="52">
        <v>0</v>
      </c>
      <c r="F103"/>
    </row>
    <row r="104" spans="1:6" ht="9.9499999999999993" customHeight="1" x14ac:dyDescent="0.25">
      <c r="A104" s="124">
        <v>5593</v>
      </c>
      <c r="B104" s="47" t="s">
        <v>432</v>
      </c>
      <c r="C104" s="52">
        <v>0</v>
      </c>
      <c r="D104" s="52">
        <v>0</v>
      </c>
      <c r="F104"/>
    </row>
    <row r="105" spans="1:6" ht="9.9499999999999993" customHeight="1" x14ac:dyDescent="0.25">
      <c r="A105" s="124">
        <v>5594</v>
      </c>
      <c r="B105" s="47" t="s">
        <v>490</v>
      </c>
      <c r="C105" s="52">
        <v>0</v>
      </c>
      <c r="D105" s="52">
        <v>0</v>
      </c>
      <c r="F105"/>
    </row>
    <row r="106" spans="1:6" ht="9.9499999999999993" customHeight="1" x14ac:dyDescent="0.25">
      <c r="A106" s="124">
        <v>5595</v>
      </c>
      <c r="B106" s="47" t="s">
        <v>434</v>
      </c>
      <c r="C106" s="52">
        <v>0</v>
      </c>
      <c r="D106" s="52">
        <v>0</v>
      </c>
      <c r="F106"/>
    </row>
    <row r="107" spans="1:6" ht="9.9499999999999993" customHeight="1" x14ac:dyDescent="0.25">
      <c r="A107" s="124">
        <v>5596</v>
      </c>
      <c r="B107" s="47" t="s">
        <v>325</v>
      </c>
      <c r="C107" s="52">
        <v>0</v>
      </c>
      <c r="D107" s="52">
        <v>0</v>
      </c>
      <c r="F107"/>
    </row>
    <row r="108" spans="1:6" ht="9.9499999999999993" customHeight="1" x14ac:dyDescent="0.25">
      <c r="A108" s="124">
        <v>5597</v>
      </c>
      <c r="B108" s="47" t="s">
        <v>435</v>
      </c>
      <c r="C108" s="52">
        <v>0</v>
      </c>
      <c r="D108" s="52">
        <v>0</v>
      </c>
      <c r="F108"/>
    </row>
    <row r="109" spans="1:6" ht="9.9499999999999993" customHeight="1" x14ac:dyDescent="0.25">
      <c r="A109" s="124">
        <v>5599</v>
      </c>
      <c r="B109" s="47" t="s">
        <v>437</v>
      </c>
      <c r="C109" s="52">
        <v>0</v>
      </c>
      <c r="D109" s="52">
        <v>0</v>
      </c>
      <c r="F109"/>
    </row>
    <row r="110" spans="1:6" ht="9.9499999999999993" customHeight="1" x14ac:dyDescent="0.25">
      <c r="A110" s="171">
        <v>5600</v>
      </c>
      <c r="B110" s="59" t="s">
        <v>438</v>
      </c>
      <c r="C110" s="114">
        <v>0</v>
      </c>
      <c r="D110" s="114">
        <v>0</v>
      </c>
      <c r="F110"/>
    </row>
    <row r="111" spans="1:6" ht="9.9499999999999993" customHeight="1" x14ac:dyDescent="0.25">
      <c r="A111" s="171">
        <v>5610</v>
      </c>
      <c r="B111" s="59" t="s">
        <v>439</v>
      </c>
      <c r="C111" s="114">
        <v>0</v>
      </c>
      <c r="D111" s="114">
        <v>0</v>
      </c>
      <c r="F111"/>
    </row>
    <row r="112" spans="1:6" ht="9.9499999999999993" customHeight="1" x14ac:dyDescent="0.25">
      <c r="A112" s="124">
        <v>5611</v>
      </c>
      <c r="B112" s="47" t="s">
        <v>440</v>
      </c>
      <c r="C112" s="52">
        <v>0</v>
      </c>
      <c r="D112" s="52">
        <v>0</v>
      </c>
      <c r="F112"/>
    </row>
    <row r="113" spans="1:6" ht="9.9499999999999993" customHeight="1" x14ac:dyDescent="0.25">
      <c r="A113" s="171">
        <v>2110</v>
      </c>
      <c r="B113" s="127" t="s">
        <v>491</v>
      </c>
      <c r="C113" s="114">
        <f>SUM(C114:C118)</f>
        <v>0</v>
      </c>
      <c r="D113" s="114">
        <f>SUM(D114:D118)</f>
        <v>0</v>
      </c>
      <c r="F113"/>
    </row>
    <row r="114" spans="1:6" ht="9.9499999999999993" customHeight="1" x14ac:dyDescent="0.25">
      <c r="A114" s="124">
        <v>2111</v>
      </c>
      <c r="B114" s="47" t="s">
        <v>492</v>
      </c>
      <c r="C114" s="52">
        <v>0</v>
      </c>
      <c r="D114" s="52">
        <v>0</v>
      </c>
      <c r="F114"/>
    </row>
    <row r="115" spans="1:6" ht="9.9499999999999993" customHeight="1" x14ac:dyDescent="0.25">
      <c r="A115" s="124">
        <v>2112</v>
      </c>
      <c r="B115" s="47" t="s">
        <v>493</v>
      </c>
      <c r="C115" s="52">
        <v>0</v>
      </c>
      <c r="D115" s="52">
        <v>0</v>
      </c>
      <c r="F115"/>
    </row>
    <row r="116" spans="1:6" ht="9.9499999999999993" customHeight="1" x14ac:dyDescent="0.25">
      <c r="A116" s="124">
        <v>2112</v>
      </c>
      <c r="B116" s="47" t="s">
        <v>494</v>
      </c>
      <c r="C116" s="52">
        <v>0</v>
      </c>
      <c r="D116" s="52">
        <v>0</v>
      </c>
      <c r="F116"/>
    </row>
    <row r="117" spans="1:6" ht="9.9499999999999993" customHeight="1" x14ac:dyDescent="0.25">
      <c r="A117" s="124">
        <v>2115</v>
      </c>
      <c r="B117" s="47" t="s">
        <v>495</v>
      </c>
      <c r="C117" s="52">
        <v>0</v>
      </c>
      <c r="D117" s="52">
        <v>0</v>
      </c>
      <c r="F117"/>
    </row>
    <row r="118" spans="1:6" ht="9.9499999999999993" customHeight="1" x14ac:dyDescent="0.25">
      <c r="A118" s="124">
        <v>2114</v>
      </c>
      <c r="B118" s="47" t="s">
        <v>496</v>
      </c>
      <c r="C118" s="52">
        <v>0</v>
      </c>
      <c r="D118" s="52">
        <v>0</v>
      </c>
      <c r="F118"/>
    </row>
    <row r="119" spans="1:6" ht="9.9499999999999993" customHeight="1" x14ac:dyDescent="0.25">
      <c r="A119" s="124"/>
      <c r="B119" s="126" t="s">
        <v>497</v>
      </c>
      <c r="C119" s="114">
        <v>0</v>
      </c>
      <c r="D119" s="114">
        <v>0</v>
      </c>
      <c r="F119"/>
    </row>
    <row r="120" spans="1:6" ht="9.9499999999999993" customHeight="1" x14ac:dyDescent="0.2">
      <c r="A120" s="171">
        <v>4300</v>
      </c>
      <c r="B120" s="135" t="s">
        <v>42</v>
      </c>
      <c r="C120" s="52">
        <v>0</v>
      </c>
      <c r="D120" s="52">
        <v>0</v>
      </c>
    </row>
    <row r="121" spans="1:6" ht="9.9499999999999993" customHeight="1" x14ac:dyDescent="0.2">
      <c r="A121" s="171">
        <v>4310</v>
      </c>
      <c r="B121" s="135" t="s">
        <v>310</v>
      </c>
      <c r="C121" s="114">
        <v>0</v>
      </c>
      <c r="D121" s="114">
        <v>0</v>
      </c>
    </row>
    <row r="122" spans="1:6" ht="9.9499999999999993" customHeight="1" x14ac:dyDescent="0.2">
      <c r="A122" s="124">
        <v>4311</v>
      </c>
      <c r="B122" s="136" t="s">
        <v>311</v>
      </c>
      <c r="C122" s="52">
        <v>0</v>
      </c>
      <c r="D122" s="52">
        <v>0</v>
      </c>
    </row>
    <row r="123" spans="1:6" ht="9.9499999999999993" customHeight="1" x14ac:dyDescent="0.2">
      <c r="A123" s="124">
        <v>4319</v>
      </c>
      <c r="B123" s="136" t="s">
        <v>312</v>
      </c>
      <c r="C123" s="52">
        <v>0</v>
      </c>
      <c r="D123" s="52">
        <v>0</v>
      </c>
    </row>
    <row r="124" spans="1:6" ht="9.9499999999999993" customHeight="1" x14ac:dyDescent="0.2">
      <c r="A124" s="171">
        <v>4320</v>
      </c>
      <c r="B124" s="135" t="s">
        <v>313</v>
      </c>
      <c r="C124" s="114">
        <v>0</v>
      </c>
      <c r="D124" s="114">
        <v>0</v>
      </c>
    </row>
    <row r="125" spans="1:6" ht="9.9499999999999993" customHeight="1" x14ac:dyDescent="0.2">
      <c r="A125" s="124">
        <v>4321</v>
      </c>
      <c r="B125" s="136" t="s">
        <v>314</v>
      </c>
      <c r="C125" s="52">
        <v>0</v>
      </c>
      <c r="D125" s="52">
        <v>0</v>
      </c>
    </row>
    <row r="126" spans="1:6" ht="9.9499999999999993" customHeight="1" x14ac:dyDescent="0.2">
      <c r="A126" s="124">
        <v>4322</v>
      </c>
      <c r="B126" s="136" t="s">
        <v>315</v>
      </c>
      <c r="C126" s="52">
        <v>0</v>
      </c>
      <c r="D126" s="52">
        <v>0</v>
      </c>
    </row>
    <row r="127" spans="1:6" ht="9.9499999999999993" customHeight="1" x14ac:dyDescent="0.2">
      <c r="A127" s="124">
        <v>4323</v>
      </c>
      <c r="B127" s="136" t="s">
        <v>316</v>
      </c>
      <c r="C127" s="52">
        <v>0</v>
      </c>
      <c r="D127" s="52">
        <v>0</v>
      </c>
    </row>
    <row r="128" spans="1:6" ht="9.9499999999999993" customHeight="1" x14ac:dyDescent="0.2">
      <c r="A128" s="124">
        <v>4324</v>
      </c>
      <c r="B128" s="136" t="s">
        <v>317</v>
      </c>
      <c r="C128" s="52">
        <v>0</v>
      </c>
      <c r="D128" s="52">
        <v>0</v>
      </c>
    </row>
    <row r="129" spans="1:6" ht="9.9499999999999993" customHeight="1" x14ac:dyDescent="0.2">
      <c r="A129" s="124">
        <v>4325</v>
      </c>
      <c r="B129" s="136" t="s">
        <v>318</v>
      </c>
      <c r="C129" s="52">
        <v>0</v>
      </c>
      <c r="D129" s="52">
        <v>0</v>
      </c>
    </row>
    <row r="130" spans="1:6" ht="9.9499999999999993" customHeight="1" x14ac:dyDescent="0.2">
      <c r="A130" s="171">
        <v>4330</v>
      </c>
      <c r="B130" s="135" t="s">
        <v>319</v>
      </c>
      <c r="C130" s="114">
        <v>0</v>
      </c>
      <c r="D130" s="114">
        <v>0</v>
      </c>
    </row>
    <row r="131" spans="1:6" ht="9.9499999999999993" customHeight="1" x14ac:dyDescent="0.2">
      <c r="A131" s="124">
        <v>4331</v>
      </c>
      <c r="B131" s="136" t="s">
        <v>319</v>
      </c>
      <c r="C131" s="52">
        <v>0</v>
      </c>
      <c r="D131" s="52">
        <v>0</v>
      </c>
    </row>
    <row r="132" spans="1:6" ht="9.9499999999999993" customHeight="1" x14ac:dyDescent="0.2">
      <c r="A132" s="171">
        <v>4340</v>
      </c>
      <c r="B132" s="135" t="s">
        <v>320</v>
      </c>
      <c r="C132" s="114">
        <v>0</v>
      </c>
      <c r="D132" s="114">
        <v>0</v>
      </c>
    </row>
    <row r="133" spans="1:6" ht="9.9499999999999993" customHeight="1" x14ac:dyDescent="0.2">
      <c r="A133" s="124">
        <v>4341</v>
      </c>
      <c r="B133" s="136" t="s">
        <v>320</v>
      </c>
      <c r="C133" s="52">
        <v>0</v>
      </c>
      <c r="D133" s="52">
        <v>0</v>
      </c>
    </row>
    <row r="134" spans="1:6" ht="9.9499999999999993" customHeight="1" x14ac:dyDescent="0.2">
      <c r="A134" s="171">
        <v>4390</v>
      </c>
      <c r="B134" s="135" t="s">
        <v>321</v>
      </c>
      <c r="C134" s="114">
        <v>0</v>
      </c>
      <c r="D134" s="114">
        <v>0</v>
      </c>
    </row>
    <row r="135" spans="1:6" ht="9.9499999999999993" customHeight="1" x14ac:dyDescent="0.2">
      <c r="A135" s="124">
        <v>4392</v>
      </c>
      <c r="B135" s="136" t="s">
        <v>322</v>
      </c>
      <c r="C135" s="52">
        <v>0</v>
      </c>
      <c r="D135" s="52">
        <v>0</v>
      </c>
    </row>
    <row r="136" spans="1:6" ht="9.9499999999999993" customHeight="1" x14ac:dyDescent="0.2">
      <c r="A136" s="124">
        <v>4393</v>
      </c>
      <c r="B136" s="136" t="s">
        <v>323</v>
      </c>
      <c r="C136" s="52">
        <v>0</v>
      </c>
      <c r="D136" s="52">
        <v>0</v>
      </c>
    </row>
    <row r="137" spans="1:6" ht="9.9499999999999993" customHeight="1" x14ac:dyDescent="0.2">
      <c r="A137" s="124">
        <v>4394</v>
      </c>
      <c r="B137" s="136" t="s">
        <v>324</v>
      </c>
      <c r="C137" s="52">
        <v>0</v>
      </c>
      <c r="D137" s="52">
        <v>0</v>
      </c>
    </row>
    <row r="138" spans="1:6" ht="9.9499999999999993" customHeight="1" x14ac:dyDescent="0.2">
      <c r="A138" s="124">
        <v>4395</v>
      </c>
      <c r="B138" s="136" t="s">
        <v>325</v>
      </c>
      <c r="C138" s="52">
        <v>0</v>
      </c>
      <c r="D138" s="52">
        <v>0</v>
      </c>
    </row>
    <row r="139" spans="1:6" ht="9.9499999999999993" customHeight="1" x14ac:dyDescent="0.2">
      <c r="A139" s="124">
        <v>4396</v>
      </c>
      <c r="B139" s="136" t="s">
        <v>326</v>
      </c>
      <c r="C139" s="52">
        <v>0</v>
      </c>
      <c r="D139" s="52">
        <v>0</v>
      </c>
    </row>
    <row r="140" spans="1:6" ht="9.9499999999999993" customHeight="1" x14ac:dyDescent="0.2">
      <c r="A140" s="124">
        <v>4397</v>
      </c>
      <c r="B140" s="136" t="s">
        <v>327</v>
      </c>
      <c r="C140" s="52">
        <v>0</v>
      </c>
      <c r="D140" s="52">
        <v>0</v>
      </c>
    </row>
    <row r="141" spans="1:6" ht="9.9499999999999993" customHeight="1" x14ac:dyDescent="0.2">
      <c r="A141" s="124">
        <v>4399</v>
      </c>
      <c r="B141" s="136" t="s">
        <v>321</v>
      </c>
      <c r="C141" s="52">
        <v>0</v>
      </c>
      <c r="D141" s="52">
        <v>0</v>
      </c>
    </row>
    <row r="142" spans="1:6" ht="9.9499999999999993" customHeight="1" x14ac:dyDescent="0.25">
      <c r="A142" s="171">
        <v>1120</v>
      </c>
      <c r="B142" s="127" t="s">
        <v>498</v>
      </c>
      <c r="C142" s="114">
        <v>0</v>
      </c>
      <c r="D142" s="114">
        <v>0</v>
      </c>
      <c r="F142"/>
    </row>
    <row r="143" spans="1:6" customFormat="1" ht="9.9499999999999993" customHeight="1" x14ac:dyDescent="0.25">
      <c r="A143" s="124">
        <v>1124</v>
      </c>
      <c r="B143" s="125" t="s">
        <v>499</v>
      </c>
      <c r="C143" s="52">
        <v>0</v>
      </c>
      <c r="D143" s="52">
        <v>0</v>
      </c>
    </row>
    <row r="144" spans="1:6" ht="9.9499999999999993" customHeight="1" x14ac:dyDescent="0.25">
      <c r="A144" s="124">
        <v>1124</v>
      </c>
      <c r="B144" s="125" t="s">
        <v>500</v>
      </c>
      <c r="C144" s="52">
        <v>0</v>
      </c>
      <c r="D144" s="52">
        <v>0</v>
      </c>
      <c r="F144"/>
    </row>
    <row r="145" spans="1:6" ht="9.9499999999999993" customHeight="1" x14ac:dyDescent="0.25">
      <c r="A145" s="124">
        <v>1124</v>
      </c>
      <c r="B145" s="125" t="s">
        <v>501</v>
      </c>
      <c r="C145" s="52">
        <v>0</v>
      </c>
      <c r="D145" s="52">
        <v>0</v>
      </c>
      <c r="F145"/>
    </row>
    <row r="146" spans="1:6" ht="9.9499999999999993" customHeight="1" x14ac:dyDescent="0.25">
      <c r="A146" s="124">
        <v>1124</v>
      </c>
      <c r="B146" s="125" t="s">
        <v>502</v>
      </c>
      <c r="C146" s="52">
        <v>0</v>
      </c>
      <c r="D146" s="52">
        <v>0</v>
      </c>
      <c r="F146"/>
    </row>
    <row r="147" spans="1:6" ht="9.9499999999999993" customHeight="1" x14ac:dyDescent="0.25">
      <c r="A147" s="124">
        <v>1124</v>
      </c>
      <c r="B147" s="125" t="s">
        <v>503</v>
      </c>
      <c r="C147" s="52">
        <v>0</v>
      </c>
      <c r="D147" s="52">
        <v>0</v>
      </c>
      <c r="F147"/>
    </row>
    <row r="148" spans="1:6" ht="9.9499999999999993" customHeight="1" x14ac:dyDescent="0.25">
      <c r="A148" s="124">
        <v>1124</v>
      </c>
      <c r="B148" s="125" t="s">
        <v>504</v>
      </c>
      <c r="C148" s="52">
        <v>0</v>
      </c>
      <c r="D148" s="52">
        <v>0</v>
      </c>
      <c r="F148"/>
    </row>
    <row r="149" spans="1:6" ht="9.9499999999999993" customHeight="1" x14ac:dyDescent="0.25">
      <c r="A149" s="124">
        <v>1122</v>
      </c>
      <c r="B149" s="125" t="s">
        <v>505</v>
      </c>
      <c r="C149" s="52">
        <v>0</v>
      </c>
      <c r="D149" s="52">
        <v>0</v>
      </c>
      <c r="F149"/>
    </row>
    <row r="150" spans="1:6" ht="9.9499999999999993" customHeight="1" x14ac:dyDescent="0.25">
      <c r="A150" s="124">
        <v>1122</v>
      </c>
      <c r="B150" s="125" t="s">
        <v>506</v>
      </c>
      <c r="C150" s="52">
        <v>0</v>
      </c>
      <c r="D150" s="52">
        <v>0</v>
      </c>
      <c r="F150"/>
    </row>
    <row r="151" spans="1:6" ht="9.9499999999999993" customHeight="1" x14ac:dyDescent="0.25">
      <c r="A151" s="124">
        <v>1122</v>
      </c>
      <c r="B151" s="125" t="s">
        <v>507</v>
      </c>
      <c r="C151" s="52">
        <v>0</v>
      </c>
      <c r="D151" s="52">
        <v>0</v>
      </c>
      <c r="F151"/>
    </row>
    <row r="152" spans="1:6" ht="9.9499999999999993" customHeight="1" x14ac:dyDescent="0.25">
      <c r="A152" s="171">
        <v>5120</v>
      </c>
      <c r="B152" s="127" t="s">
        <v>108</v>
      </c>
      <c r="C152" s="114">
        <v>0</v>
      </c>
      <c r="D152" s="114">
        <v>0</v>
      </c>
      <c r="F152"/>
    </row>
    <row r="153" spans="1:6" ht="9.9499999999999993" customHeight="1" x14ac:dyDescent="0.25">
      <c r="A153" s="124">
        <v>5120</v>
      </c>
      <c r="B153" s="125" t="s">
        <v>108</v>
      </c>
      <c r="C153" s="52">
        <v>0</v>
      </c>
      <c r="D153" s="52">
        <v>0</v>
      </c>
      <c r="F153"/>
    </row>
    <row r="154" spans="1:6" ht="9.9499999999999993" customHeight="1" x14ac:dyDescent="0.25">
      <c r="A154" s="51"/>
      <c r="B154" s="128" t="s">
        <v>508</v>
      </c>
      <c r="C154" s="114">
        <f>C68+C69-C119</f>
        <v>3973804.16</v>
      </c>
      <c r="D154" s="114">
        <f>D68+D69-D119</f>
        <v>2849357.88</v>
      </c>
      <c r="F154"/>
    </row>
    <row r="155" spans="1:6" ht="9.9499999999999993" customHeight="1" x14ac:dyDescent="0.25">
      <c r="F155"/>
    </row>
    <row r="156" spans="1:6" ht="9.9499999999999993" customHeight="1" x14ac:dyDescent="0.25">
      <c r="B156" s="38" t="s">
        <v>63</v>
      </c>
      <c r="F156"/>
    </row>
    <row r="162" spans="1:5" ht="33.75" customHeight="1" x14ac:dyDescent="0.2">
      <c r="A162" s="38"/>
      <c r="B162" s="151" t="s">
        <v>645</v>
      </c>
      <c r="C162" s="180" t="s">
        <v>646</v>
      </c>
      <c r="D162" s="180"/>
      <c r="E162" s="18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162:E162"/>
  </mergeCells>
  <dataValidations disablePrompts="1" count="2">
    <dataValidation allowBlank="1" showInputMessage="1" showErrorMessage="1" prompt="Importe final del periodo que corresponde la información financiera trimestral que se presenta." sqref="C7 C67" xr:uid="{00000000-0002-0000-0700-000000000000}"/>
    <dataValidation allowBlank="1" showInputMessage="1" showErrorMessage="1" prompt="Saldo al 31 de diciembre del año anterior que se presenta" sqref="D7 D67" xr:uid="{00000000-0002-0000-0700-000001000000}"/>
  </dataValidations>
  <pageMargins left="0.7" right="0.7" top="0.75" bottom="0.75" header="0.3" footer="0.3"/>
  <pageSetup paperSize="9" orientation="portrait" r:id="rId1"/>
  <ignoredErrors>
    <ignoredError sqref="C8 C19:D19 C49:D49 C70:D70 C83:D83 C113:D1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3" spans="1:2" x14ac:dyDescent="0.2">
      <c r="B3" s="4"/>
    </row>
    <row r="4" spans="1:2" ht="14.1" customHeight="1" x14ac:dyDescent="0.2">
      <c r="A4" s="107" t="s">
        <v>49</v>
      </c>
      <c r="B4" s="27" t="s">
        <v>203</v>
      </c>
    </row>
    <row r="5" spans="1:2" ht="14.1" customHeight="1" x14ac:dyDescent="0.2">
      <c r="B5" s="27" t="s">
        <v>509</v>
      </c>
    </row>
    <row r="6" spans="1:2" ht="14.1" customHeight="1" x14ac:dyDescent="0.2">
      <c r="B6" s="27" t="s">
        <v>510</v>
      </c>
    </row>
    <row r="7" spans="1:2" ht="14.1" customHeight="1" x14ac:dyDescent="0.2">
      <c r="B7" s="27" t="s">
        <v>511</v>
      </c>
    </row>
    <row r="9" spans="1:2" ht="15" customHeight="1" x14ac:dyDescent="0.2">
      <c r="A9" s="107" t="s">
        <v>51</v>
      </c>
      <c r="B9" s="25" t="s">
        <v>512</v>
      </c>
    </row>
    <row r="10" spans="1:2" ht="15" customHeight="1" x14ac:dyDescent="0.2">
      <c r="B10" s="25" t="s">
        <v>513</v>
      </c>
    </row>
    <row r="11" spans="1:2" ht="15" customHeight="1" x14ac:dyDescent="0.2">
      <c r="B11" s="131" t="s">
        <v>514</v>
      </c>
    </row>
    <row r="13" spans="1:2" ht="15" customHeight="1" x14ac:dyDescent="0.2">
      <c r="A13" s="107" t="s">
        <v>53</v>
      </c>
      <c r="B13" s="27" t="s">
        <v>515</v>
      </c>
    </row>
    <row r="14" spans="1:2" x14ac:dyDescent="0.2">
      <c r="B14" s="27" t="s">
        <v>511</v>
      </c>
    </row>
    <row r="16" spans="1:2" ht="22.5" x14ac:dyDescent="0.2">
      <c r="A16" s="123" t="s">
        <v>516</v>
      </c>
      <c r="B16" s="122" t="s">
        <v>517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dcterms:created xsi:type="dcterms:W3CDTF">2012-12-11T20:36:24Z</dcterms:created>
  <dcterms:modified xsi:type="dcterms:W3CDTF">2024-02-07T15:23:49Z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